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Mun/Downloads/"/>
    </mc:Choice>
  </mc:AlternateContent>
  <xr:revisionPtr revIDLastSave="0" documentId="13_ncr:1_{ABE19E6E-FA46-0846-8E9E-3657218B25E8}" xr6:coauthVersionLast="45" xr6:coauthVersionMax="45" xr10:uidLastSave="{00000000-0000-0000-0000-000000000000}"/>
  <bookViews>
    <workbookView xWindow="0" yWindow="500" windowWidth="28800" windowHeight="16300" xr2:uid="{00000000-000D-0000-FFFF-FFFF00000000}"/>
  </bookViews>
  <sheets>
    <sheet name="SCORING" sheetId="1" r:id="rId1"/>
    <sheet name="RUBRIC" sheetId="2" r:id="rId2"/>
    <sheet name="Scoring Supplemental Info." sheetId="3" r:id="rId3"/>
  </sheets>
  <definedNames>
    <definedName name="_xlnm.Print_Area" localSheetId="1">RUBRIC!$A$1:$H$13</definedName>
    <definedName name="ClassList">#REF!</definedName>
    <definedName name="CompetitionClass">SCORING!$B$3</definedName>
    <definedName name="Explorer">#N/A</definedName>
    <definedName name="JName">SCORING!$B$2</definedName>
    <definedName name="JudgeFilter">#REF!</definedName>
    <definedName name="OtherComments1">SCORING!$A$89</definedName>
    <definedName name="Print_Titles" localSheetId="0">SCORING!$5:$5</definedName>
    <definedName name="Ranger">#N/A</definedName>
    <definedName name="RUBRIC_SCALE">RUBRIC!$B$15</definedName>
    <definedName name="SCORE_SCALE">RUBRIC!$B$14</definedName>
    <definedName name="TeamNo">SCORING!$B$4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1" l="1"/>
  <c r="E84" i="1"/>
  <c r="E83" i="1"/>
  <c r="F82" i="1"/>
  <c r="E81" i="1"/>
  <c r="E80" i="1"/>
  <c r="E79" i="1"/>
  <c r="E78" i="1"/>
  <c r="H74" i="1"/>
  <c r="F74" i="1"/>
  <c r="E56" i="1"/>
  <c r="G56" i="1" s="1"/>
  <c r="I56" i="1" s="1"/>
  <c r="E69" i="1" l="1"/>
  <c r="G69" i="1" s="1"/>
  <c r="I69" i="1" s="1"/>
  <c r="E59" i="1"/>
  <c r="G59" i="1" s="1"/>
  <c r="I59" i="1" s="1"/>
  <c r="E82" i="1"/>
  <c r="I82" i="1" s="1"/>
  <c r="E7" i="1"/>
  <c r="G7" i="1" s="1"/>
  <c r="I7" i="1" s="1"/>
  <c r="E27" i="1"/>
  <c r="G27" i="1" s="1"/>
  <c r="I27" i="1" s="1"/>
  <c r="E22" i="1"/>
  <c r="G22" i="1" s="1"/>
  <c r="I22" i="1" s="1"/>
  <c r="E65" i="1"/>
  <c r="G65" i="1" s="1"/>
  <c r="I65" i="1" s="1"/>
  <c r="E77" i="1"/>
  <c r="I77" i="1" s="1"/>
  <c r="I74" i="1" l="1"/>
  <c r="I87" i="1" s="1"/>
  <c r="E74" i="1"/>
</calcChain>
</file>

<file path=xl/sharedStrings.xml><?xml version="1.0" encoding="utf-8"?>
<sst xmlns="http://schemas.openxmlformats.org/spreadsheetml/2006/main" count="163" uniqueCount="156">
  <si>
    <t>2022 Всероссийские (Окружные) соревнования по подводной робототехнике</t>
  </si>
  <si>
    <t xml:space="preserve">Судья:  </t>
  </si>
  <si>
    <t xml:space="preserve">Категория:  </t>
  </si>
  <si>
    <t>Команда:</t>
  </si>
  <si>
    <t>Категории</t>
  </si>
  <si>
    <t>Критерии</t>
  </si>
  <si>
    <t>Требования</t>
  </si>
  <si>
    <t>Введите свою оценку</t>
  </si>
  <si>
    <t>Очки</t>
  </si>
  <si>
    <t>Макс. очки</t>
  </si>
  <si>
    <t>%</t>
  </si>
  <si>
    <t>Вес</t>
  </si>
  <si>
    <t>Очки за категорию</t>
  </si>
  <si>
    <t>Комментарии</t>
  </si>
  <si>
    <t>за категорию</t>
  </si>
  <si>
    <t>Общее</t>
  </si>
  <si>
    <t>Общие требования</t>
  </si>
  <si>
    <t>Выполняются 4 требования = 4 очка
Выполняются 3 требования = 3 очка
Выполняются 2 требования = 2 очка
Выполняется 1 требование = 1 очко</t>
  </si>
  <si>
    <t>Используйте эту шкалу далее</t>
  </si>
  <si>
    <t xml:space="preserve">На титульной странице есть название компании, название и местоположение организации (город, край), члены команды и их роли, наставники. </t>
  </si>
  <si>
    <t>Аннотация обеспечивает ясное и обобщенное описание работы. Размер аннотации до 250 слов.</t>
  </si>
  <si>
    <t>Использование изображений и данных</t>
  </si>
  <si>
    <t>Есть фото собранного аппарата</t>
  </si>
  <si>
    <t>Рациональное использование фотографий, диаграмм и данных для описания аппапарата и процесса его разработки.</t>
  </si>
  <si>
    <t>Фото имеют соответсвующие подписи</t>
  </si>
  <si>
    <t>Дизайн документа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</si>
  <si>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</si>
  <si>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</si>
  <si>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Благодарности и ссылки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</si>
  <si>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 компании, физические лица, которые предоставили средства, оборудование и или техническую/моральную поддержку.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</si>
  <si>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</si>
  <si>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</si>
  <si>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Проектное управление</t>
  </si>
  <si>
    <t>Включено описание компании (обзор или профиль компании) и персонала (отдельные члены и их роли и обязанности)</t>
  </si>
  <si>
    <t>Команда разработала и поддерживала график разработки ТНПА</t>
  </si>
  <si>
    <t>Обоснование разработки</t>
  </si>
  <si>
    <t>Инженерное обоснование проекта</t>
  </si>
  <si>
    <t>Продемонстрирован пошаговый процесс планирования и проектирования</t>
  </si>
  <si>
    <t>Инновации</t>
  </si>
  <si>
    <t>Инновации есть в конструкции аппарата, полезной нагрузке или других системах</t>
  </si>
  <si>
    <t>Решение проблем</t>
  </si>
  <si>
    <t>Системный подход</t>
  </si>
  <si>
    <t>Компания продемонстрировала сбалансированный системный подход к проектированию: например, хорошая интеграция датчиков в аппарат, целостный подход к системам аппарата</t>
  </si>
  <si>
    <t>Конструкция аппарата</t>
  </si>
  <si>
    <r>
      <rPr>
        <sz val="12"/>
        <rFont val="Arial"/>
        <family val="2"/>
      </rPr>
      <t>Описаны компромиссы и приведено</t>
    </r>
    <r>
      <rPr>
        <sz val="12"/>
        <color theme="1"/>
        <rFont val="Arial"/>
        <family val="2"/>
      </rPr>
      <t xml:space="preserve"> обоснование стоимости, размера и веса аппарата</t>
    </r>
  </si>
  <si>
    <t>Системы аппарата</t>
  </si>
  <si>
    <t>Система управления/электрическая система</t>
  </si>
  <si>
    <t>Описано проектирование электроники аппарата и электромонтаж</t>
  </si>
  <si>
    <t>Описано проектирование системы управления (включая код, если необходимо)</t>
  </si>
  <si>
    <t>Продемонстрировано понимание требований к кабель-тросу и его проектированию</t>
  </si>
  <si>
    <t>Движительная система</t>
  </si>
  <si>
    <t>Обосновано количество, тип и размещение движителей</t>
  </si>
  <si>
    <t>Описан компромисс для баланса энергопотребления, стоимости, производительности и требований миссии.</t>
  </si>
  <si>
    <t>Плавучесть и балласт</t>
  </si>
  <si>
    <t>Описана система плавучести, демонстрирующая применение принципов плавучести.</t>
  </si>
  <si>
    <t>Полезная нагрузка</t>
  </si>
  <si>
    <t>Обосновано количество, тип и размещение камер</t>
  </si>
  <si>
    <t>Инструменты полезной нагрузки были разработаны для удовлетворения требований миссии.</t>
  </si>
  <si>
    <t>Датчики были разработаны или выбраны для удовлетворения требований миссии</t>
  </si>
  <si>
    <t>Сделанное против покупного, новое против старого</t>
  </si>
  <si>
    <r>
      <rPr>
        <sz val="12"/>
        <color theme="1"/>
        <rFont val="Arial"/>
        <family val="2"/>
      </rPr>
      <t>Объяснены решения об изготовлении (собственными силами) или покупке (аутсорсинг) готовых</t>
    </r>
    <r>
      <rPr>
        <sz val="12"/>
        <color indexed="2"/>
        <rFont val="Arial"/>
        <family val="2"/>
      </rPr>
      <t xml:space="preserve"> </t>
    </r>
    <r>
      <rPr>
        <sz val="12"/>
        <rFont val="Arial"/>
        <family val="2"/>
      </rPr>
      <t>компонентов</t>
    </r>
    <r>
      <rPr>
        <sz val="12"/>
        <color theme="1"/>
        <rFont val="Arial"/>
        <family val="2"/>
      </rPr>
      <t xml:space="preserve"> и как это связано  с требованиями миссии.</t>
    </r>
  </si>
  <si>
    <t>Объяснены решения об использовании новых или повторноиспользуемых компонентов, а также то, как повторноиспользуемые компоненты соответствуют требованиям этого года..</t>
  </si>
  <si>
    <t>SID</t>
  </si>
  <si>
    <t>System Integration Diagrams (электрическая схема)</t>
  </si>
  <si>
    <t>Максимум 1 балл</t>
  </si>
  <si>
    <t>Безопасность</t>
  </si>
  <si>
    <t>Наполнение</t>
  </si>
  <si>
    <t>Приведено обоснование безопасности, в том числе то, как оно распространяется на персонал, оборудование и эксплуатационную безопасность.</t>
  </si>
  <si>
    <r>
      <t>Выделены особенности безопасности и другие меры предосторожности</t>
    </r>
    <r>
      <rPr>
        <sz val="12"/>
        <color theme="1"/>
        <rFont val="Arial"/>
        <family val="2"/>
      </rPr>
      <t>, связанные с миссией</t>
    </r>
  </si>
  <si>
    <t>Процедуры</t>
  </si>
  <si>
    <t>Документ включает чек-лист для проектирования и эксплуатации</t>
  </si>
  <si>
    <t>Критический анализ</t>
  </si>
  <si>
    <t>Тестирование и решение тех проблем</t>
  </si>
  <si>
    <t>Описано использование прототипирования и тестирования для оценки вариантов при разработке</t>
  </si>
  <si>
    <t>Учет</t>
  </si>
  <si>
    <t>*Дополнительную информацию смотрите на другой вкладке</t>
  </si>
  <si>
    <t>Учет затрат</t>
  </si>
  <si>
    <t>Общий учет является тщательным и точным</t>
  </si>
  <si>
    <t>Четкое разделение между купленными, повторно использованными и пожертвованными товарами (компонентами)</t>
  </si>
  <si>
    <t>Base Score</t>
  </si>
  <si>
    <t>Raw Score</t>
  </si>
  <si>
    <t>Max Points
(cat)</t>
  </si>
  <si>
    <t>Total %
(check:100)</t>
  </si>
  <si>
    <t>Дололнительные очки</t>
  </si>
  <si>
    <t>0-4 pts
each</t>
  </si>
  <si>
    <t>Discretionary points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</si>
  <si>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</si>
  <si>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</t>
  </si>
  <si>
    <t>Документы описывают значительные усилия по проектированию и изготовлению каждого компонента ТНПА</t>
  </si>
  <si>
    <t>Другое (Объяснение/пример требуются в комментариях)</t>
  </si>
  <si>
    <t>Штрафные очки</t>
  </si>
  <si>
    <t>Deduction points</t>
  </si>
  <si>
    <t>Компоненты, разработаны/изготовлены коммерческой компанией без достаточных оснований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</si>
  <si>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</si>
  <si>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</si>
  <si>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Final Score</t>
  </si>
  <si>
    <t>Other Comments</t>
  </si>
  <si>
    <t>Scoring Rubric (applies to all score Items)</t>
  </si>
  <si>
    <t>Outcome</t>
  </si>
  <si>
    <t>Criteria</t>
  </si>
  <si>
    <t>Score</t>
  </si>
  <si>
    <t xml:space="preserve">Discretionary Points Rubric </t>
  </si>
  <si>
    <t>Degree</t>
  </si>
  <si>
    <t>Points</t>
  </si>
  <si>
    <t>Missing</t>
  </si>
  <si>
    <t>Not included, can’t evaluate</t>
  </si>
  <si>
    <t>Criteria:</t>
  </si>
  <si>
    <t>None</t>
  </si>
  <si>
    <t>Needs work</t>
  </si>
  <si>
    <t>Effort made, meets some key requirements. Understanding or treatment of key requirements needs more depth</t>
  </si>
  <si>
    <t xml:space="preserve"> - Novelty
 - Depth of Understanding
 - Depth of Analysis
 - Effectiveness (functions as intended)
 - Quality of Implementation</t>
  </si>
  <si>
    <t>Minor</t>
  </si>
  <si>
    <t>Partially meets requirement</t>
  </si>
  <si>
    <t>Response demonstrates understanding and addresses most key requirements</t>
  </si>
  <si>
    <t>Fair</t>
  </si>
  <si>
    <t>Meets requirement</t>
  </si>
  <si>
    <t>Response demonstrates thorough understanding and addresses all key requirements</t>
  </si>
  <si>
    <t>Good</t>
  </si>
  <si>
    <t>Exceeds requirement</t>
  </si>
  <si>
    <t>Response extends beyond key requirements, demonstrating exceptional depth and breadth of understanding</t>
  </si>
  <si>
    <t>Extraordinary</t>
  </si>
  <si>
    <t xml:space="preserve">Deductions Rubric </t>
  </si>
  <si>
    <t>Deduction</t>
  </si>
  <si>
    <t xml:space="preserve">  - Extent to which team relied on outside help, existing work and/or purchased components and services</t>
  </si>
  <si>
    <t>Medium</t>
  </si>
  <si>
    <t>Extreme</t>
  </si>
  <si>
    <t>SCORE_SCALE</t>
  </si>
  <si>
    <t>RUBRIC_SCALE</t>
  </si>
  <si>
    <t>Technical Report Rubric Supplemental Information</t>
  </si>
  <si>
    <t>PHOTOGRAPH OF YOUR COMPLETED ROV</t>
  </si>
  <si>
    <t xml:space="preserve">In your technical documentation you must include at least one photo(s) of your completed, assembled vehicle, in addition to any photos of individual systems and/or payload.   </t>
  </si>
  <si>
    <t>You are permitted to make modifications that may change the look of your vehicle between the time you submit your report and the competition.</t>
  </si>
  <si>
    <r>
      <rPr>
        <b/>
        <sz val="16"/>
        <color theme="1"/>
        <rFont val="Calibri"/>
        <family val="2"/>
        <scheme val="minor"/>
      </rPr>
      <t xml:space="preserve">NOTE:  </t>
    </r>
    <r>
      <rPr>
        <sz val="16"/>
        <color theme="1"/>
        <rFont val="Calibri"/>
        <family val="2"/>
        <scheme val="minor"/>
      </rPr>
      <t xml:space="preserve">Reports will not be re-evaluated and rescored for any changes to your vehicle from the time that you submit your documentation and the competition. </t>
    </r>
  </si>
  <si>
    <t xml:space="preserve">See the Design and Building Specifications section of the competition manual for guidance on creating your system interconnetion diagram (SID).  </t>
  </si>
  <si>
    <t>ACCOUNTING</t>
  </si>
  <si>
    <t>Budget</t>
  </si>
  <si>
    <t xml:space="preserve">At the beginning of the project, companies should establish a budget.  </t>
  </si>
  <si>
    <t>A budget is different than a project costing sheet (see the next bullet) in that it is a projection of the cost of the project.</t>
  </si>
  <si>
    <t>Companies should create categories and realistically estimate what they think that they will spend in each.</t>
  </si>
  <si>
    <t>If well-thought through, the project costing will align with the budget (i.e., the amount budgeted for a certain category will be the actual amount spent!).</t>
  </si>
  <si>
    <t>The budget can be included as an appendix.</t>
  </si>
  <si>
    <t>Budgets typically don't provide estimates for every part, either just the overall categories or the categories and larger purchases.</t>
  </si>
  <si>
    <t>How the budget is split up will be different for each company, though it is suggested that the company goes further than just a budget of parts and travel (for example, break it up into the overall components, chassis, electrical, travel, etc.)</t>
  </si>
  <si>
    <t>Including items being re-used in the budget can be helpful to figure out how much the team estimates it will need to raise funds for.</t>
  </si>
  <si>
    <t>Example Budget:</t>
  </si>
  <si>
    <t>Project costing</t>
  </si>
  <si>
    <t>Project costing is an accounting of your income, donations, and expenditures.</t>
  </si>
  <si>
    <t>Items must be listed as one of the following:  purchased, re-used, parts donated, or cash donated.</t>
  </si>
  <si>
    <t>For re-used or donated items, report the item’s current market value and note the source or organization that made the donation.</t>
  </si>
  <si>
    <t>Example Project Costing:</t>
  </si>
  <si>
    <t>Документ отвечает следующим требованиям: объем не более 10 страниц, включая SID, контрольный лист безопасности и все приложения. Размер шрифта не менее 12 пунктов, есть оглавление, все измерения указаны в единицах СИ (за исключением того, что традиционно указывается в других единицах, например, диаметр ПВХ-труб).
Примечание. Связанные или прикрепленные документы не будут оцениваться как часть оценки технического отчета.</t>
  </si>
  <si>
    <t>Описано, как была организована компандная работа. Какие использовались инструменты и методы.</t>
  </si>
  <si>
    <t>Описано, как компания проводит мозговой штурм или другие методы генерации идей</t>
  </si>
  <si>
    <t>Описано, как аппарат разрабатывался, чтобы соответствовать требованиям миссии.</t>
  </si>
  <si>
    <t>SID (структрурная электрическая схема) был включен в отчет</t>
  </si>
  <si>
    <t>Описана методика тестирования и/или испытания аппарата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</si>
</sst>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b/>
      <sz val="16"/>
      <color theme="2"/>
      <name val="Arial"/>
      <family val="2"/>
    </font>
    <font>
      <b/>
      <sz val="14"/>
      <color theme="5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b/>
      <sz val="12"/>
      <color theme="2"/>
      <name val="Arial"/>
      <family val="2"/>
    </font>
    <font>
      <b/>
      <sz val="12"/>
      <color theme="1"/>
      <name val="Arial"/>
      <family val="2"/>
    </font>
    <font>
      <b/>
      <sz val="14"/>
      <color theme="9"/>
      <name val="Arial"/>
      <family val="2"/>
    </font>
    <font>
      <b/>
      <sz val="14"/>
      <color rgb="FF244062"/>
      <name val="Arial"/>
      <family val="2"/>
    </font>
    <font>
      <b/>
      <sz val="14"/>
      <color theme="4" tint="-0.499984740745262"/>
      <name val="Arial"/>
      <family val="2"/>
    </font>
    <font>
      <b/>
      <sz val="16"/>
      <color theme="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4" tint="-0.499984740745262"/>
      <name val="Calibri"/>
      <family val="2"/>
      <scheme val="minor"/>
    </font>
    <font>
      <sz val="16"/>
      <color theme="9"/>
      <name val="Calibri"/>
      <family val="2"/>
      <scheme val="minor"/>
    </font>
    <font>
      <sz val="14"/>
      <color rgb="FF244062"/>
      <name val="Calibri"/>
      <family val="2"/>
      <scheme val="minor"/>
    </font>
    <font>
      <i/>
      <sz val="12"/>
      <color theme="1"/>
      <name val="Arial"/>
      <family val="2"/>
    </font>
    <font>
      <sz val="14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2"/>
      <color theme="9"/>
      <name val="Arial"/>
      <family val="2"/>
    </font>
    <font>
      <sz val="16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9"/>
      <name val="Arial"/>
      <family val="2"/>
    </font>
    <font>
      <sz val="16"/>
      <color theme="9"/>
      <name val="Arial"/>
      <family val="2"/>
    </font>
    <font>
      <b/>
      <sz val="16"/>
      <color theme="5"/>
      <name val="Arial"/>
      <family val="2"/>
    </font>
    <font>
      <b/>
      <sz val="22"/>
      <color rgb="FF538235"/>
      <name val="Arial"/>
      <family val="2"/>
    </font>
    <font>
      <b/>
      <sz val="4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2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F9F41"/>
        <bgColor rgb="FFDF9F41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rgb="FFB8CCE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theme="3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Protection="0"/>
    <xf numFmtId="9" fontId="1" fillId="0" borderId="0" applyFont="0" applyFill="0" applyBorder="0" applyProtection="0"/>
    <xf numFmtId="9" fontId="54" fillId="0" borderId="0" applyFont="0" applyFill="0" applyBorder="0" applyProtection="0"/>
  </cellStyleXfs>
  <cellXfs count="15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7" fillId="0" borderId="0" xfId="5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0" borderId="0" xfId="0" applyFont="1" applyProtection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</xf>
    <xf numFmtId="0" fontId="11" fillId="3" borderId="2" xfId="0" quotePrefix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4" borderId="0" xfId="0" applyFont="1" applyFill="1" applyAlignment="1" applyProtection="1">
      <alignment horizontal="center" vertical="center" wrapText="1"/>
    </xf>
    <xf numFmtId="9" fontId="13" fillId="4" borderId="0" xfId="5" applyNumberFormat="1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9" fontId="17" fillId="4" borderId="0" xfId="5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1" fontId="21" fillId="6" borderId="0" xfId="0" applyNumberFormat="1" applyFont="1" applyFill="1" applyAlignment="1" applyProtection="1">
      <alignment horizontal="center" vertical="center" wrapText="1"/>
    </xf>
    <xf numFmtId="1" fontId="22" fillId="7" borderId="0" xfId="0" applyNumberFormat="1" applyFont="1" applyFill="1" applyAlignment="1">
      <alignment horizontal="center" vertical="center" wrapText="1"/>
    </xf>
    <xf numFmtId="9" fontId="23" fillId="6" borderId="0" xfId="5" applyNumberFormat="1" applyFont="1" applyFill="1" applyAlignment="1" applyProtection="1">
      <alignment horizontal="center" vertical="center" wrapText="1"/>
    </xf>
    <xf numFmtId="2" fontId="24" fillId="6" borderId="0" xfId="0" applyNumberFormat="1" applyFont="1" applyFill="1" applyAlignment="1" applyProtection="1">
      <alignment horizontal="center" vertical="center" wrapText="1"/>
    </xf>
    <xf numFmtId="0" fontId="25" fillId="5" borderId="0" xfId="0" applyFont="1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6" fillId="8" borderId="0" xfId="0" applyFont="1" applyFill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7" fillId="8" borderId="0" xfId="0" applyNumberFormat="1" applyFont="1" applyFill="1" applyAlignment="1" applyProtection="1">
      <alignment horizontal="center" vertical="center"/>
    </xf>
    <xf numFmtId="9" fontId="27" fillId="8" borderId="0" xfId="5" applyNumberFormat="1" applyFont="1" applyFill="1" applyAlignment="1" applyProtection="1">
      <alignment horizontal="center" vertical="center"/>
    </xf>
    <xf numFmtId="1" fontId="28" fillId="8" borderId="0" xfId="0" applyNumberFormat="1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 wrapText="1"/>
    </xf>
    <xf numFmtId="0" fontId="20" fillId="8" borderId="0" xfId="0" applyFont="1" applyFill="1" applyAlignment="1" applyProtection="1">
      <alignment vertical="center" wrapText="1"/>
    </xf>
    <xf numFmtId="1" fontId="21" fillId="5" borderId="0" xfId="0" applyNumberFormat="1" applyFont="1" applyFill="1" applyAlignment="1" applyProtection="1">
      <alignment horizontal="center" vertical="center" wrapText="1"/>
    </xf>
    <xf numFmtId="9" fontId="23" fillId="5" borderId="0" xfId="5" applyNumberFormat="1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 wrapText="1"/>
    </xf>
    <xf numFmtId="0" fontId="4" fillId="9" borderId="0" xfId="0" applyFont="1" applyFill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" fontId="29" fillId="10" borderId="0" xfId="0" applyNumberFormat="1" applyFont="1" applyFill="1" applyAlignment="1">
      <alignment horizontal="center" vertical="center"/>
    </xf>
    <xf numFmtId="9" fontId="29" fillId="10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 wrapText="1"/>
    </xf>
    <xf numFmtId="0" fontId="4" fillId="8" borderId="0" xfId="0" applyFont="1" applyFill="1" applyAlignment="1" applyProtection="1">
      <alignment horizontal="center"/>
    </xf>
    <xf numFmtId="1" fontId="21" fillId="7" borderId="0" xfId="0" applyNumberFormat="1" applyFont="1" applyFill="1" applyAlignment="1">
      <alignment horizontal="center" vertical="center" wrapText="1"/>
    </xf>
    <xf numFmtId="9" fontId="22" fillId="7" borderId="0" xfId="0" applyNumberFormat="1" applyFont="1" applyFill="1" applyAlignment="1">
      <alignment horizontal="center" vertical="center" wrapText="1"/>
    </xf>
    <xf numFmtId="1" fontId="31" fillId="11" borderId="0" xfId="0" applyNumberFormat="1" applyFont="1" applyFill="1" applyAlignment="1" applyProtection="1">
      <alignment horizontal="center" vertical="center"/>
    </xf>
    <xf numFmtId="1" fontId="32" fillId="11" borderId="0" xfId="0" applyNumberFormat="1" applyFont="1" applyFill="1" applyAlignment="1" applyProtection="1">
      <alignment horizontal="center" vertical="center"/>
    </xf>
    <xf numFmtId="1" fontId="7" fillId="11" borderId="0" xfId="0" applyNumberFormat="1" applyFont="1" applyFill="1" applyAlignment="1" applyProtection="1">
      <alignment horizontal="center" vertical="center"/>
    </xf>
    <xf numFmtId="9" fontId="7" fillId="11" borderId="0" xfId="5" applyNumberFormat="1" applyFont="1" applyFill="1" applyAlignment="1" applyProtection="1">
      <alignment horizontal="center" vertical="center"/>
    </xf>
    <xf numFmtId="1" fontId="28" fillId="11" borderId="0" xfId="0" applyNumberFormat="1" applyFont="1" applyFill="1" applyAlignment="1" applyProtection="1">
      <alignment horizontal="center" vertical="center"/>
    </xf>
    <xf numFmtId="1" fontId="7" fillId="8" borderId="0" xfId="0" applyNumberFormat="1" applyFont="1" applyFill="1" applyAlignment="1" applyProtection="1">
      <alignment horizontal="center" vertical="center"/>
    </xf>
    <xf numFmtId="1" fontId="12" fillId="8" borderId="0" xfId="0" applyNumberFormat="1" applyFont="1" applyFill="1" applyAlignment="1" applyProtection="1">
      <alignment horizontal="center" vertical="center"/>
    </xf>
    <xf numFmtId="1" fontId="33" fillId="8" borderId="0" xfId="5" applyNumberFormat="1" applyFont="1" applyFill="1" applyAlignment="1" applyProtection="1">
      <alignment horizontal="center" vertical="center"/>
    </xf>
    <xf numFmtId="1" fontId="34" fillId="8" borderId="0" xfId="5" applyNumberFormat="1" applyFont="1" applyFill="1" applyAlignment="1" applyProtection="1">
      <alignment horizontal="center" vertical="center"/>
    </xf>
    <xf numFmtId="9" fontId="34" fillId="8" borderId="0" xfId="5" applyNumberFormat="1" applyFont="1" applyFill="1" applyAlignment="1" applyProtection="1">
      <alignment horizontal="center" vertical="center"/>
    </xf>
    <xf numFmtId="2" fontId="32" fillId="9" borderId="3" xfId="5" applyNumberFormat="1" applyFont="1" applyFill="1" applyBorder="1" applyAlignment="1" applyProtection="1">
      <alignment horizontal="center" vertical="center"/>
    </xf>
    <xf numFmtId="1" fontId="35" fillId="0" borderId="4" xfId="0" applyNumberFormat="1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</xf>
    <xf numFmtId="9" fontId="36" fillId="0" borderId="5" xfId="5" applyNumberFormat="1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7" fillId="4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1" fontId="21" fillId="7" borderId="0" xfId="0" applyNumberFormat="1" applyFont="1" applyFill="1" applyAlignment="1" applyProtection="1">
      <alignment horizontal="center" vertical="center" wrapText="1"/>
    </xf>
    <xf numFmtId="1" fontId="23" fillId="5" borderId="0" xfId="0" applyNumberFormat="1" applyFont="1" applyFill="1" applyAlignment="1" applyProtection="1">
      <alignment horizontal="center" vertical="center" wrapText="1"/>
    </xf>
    <xf numFmtId="9" fontId="25" fillId="5" borderId="0" xfId="5" applyNumberFormat="1" applyFont="1" applyFill="1" applyAlignment="1" applyProtection="1">
      <alignment horizontal="center" vertical="center" wrapText="1"/>
    </xf>
    <xf numFmtId="0" fontId="23" fillId="5" borderId="0" xfId="5" applyNumberFormat="1" applyFont="1" applyFill="1" applyAlignment="1" applyProtection="1">
      <alignment horizontal="center" vertical="center" wrapText="1"/>
    </xf>
    <xf numFmtId="1" fontId="24" fillId="9" borderId="3" xfId="0" applyNumberFormat="1" applyFont="1" applyFill="1" applyBorder="1" applyAlignment="1" applyProtection="1">
      <alignment horizontal="center" vertical="center" wrapText="1"/>
    </xf>
    <xf numFmtId="0" fontId="35" fillId="9" borderId="4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vertical="center" wrapText="1"/>
    </xf>
    <xf numFmtId="1" fontId="38" fillId="8" borderId="0" xfId="0" applyNumberFormat="1" applyFont="1" applyFill="1" applyAlignment="1" applyProtection="1">
      <alignment horizontal="center" vertical="center"/>
    </xf>
    <xf numFmtId="9" fontId="7" fillId="8" borderId="0" xfId="5" applyNumberFormat="1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horizontal="center" vertical="center" wrapText="1"/>
    </xf>
    <xf numFmtId="1" fontId="39" fillId="8" borderId="0" xfId="0" applyNumberFormat="1" applyFont="1" applyFill="1" applyAlignment="1" applyProtection="1">
      <alignment horizontal="center" vertical="center"/>
    </xf>
    <xf numFmtId="1" fontId="0" fillId="8" borderId="0" xfId="0" applyNumberFormat="1" applyFill="1" applyAlignment="1" applyProtection="1">
      <alignment horizontal="center" vertical="center"/>
    </xf>
    <xf numFmtId="9" fontId="0" fillId="8" borderId="0" xfId="5" applyNumberFormat="1" applyFont="1" applyFill="1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40" fillId="12" borderId="0" xfId="0" applyFont="1" applyFill="1" applyProtection="1"/>
    <xf numFmtId="0" fontId="41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42" fillId="12" borderId="0" xfId="0" applyFont="1" applyFill="1" applyAlignment="1" applyProtection="1">
      <alignment vertical="center" wrapText="1"/>
    </xf>
    <xf numFmtId="0" fontId="9" fillId="12" borderId="0" xfId="0" applyFont="1" applyFill="1" applyAlignment="1" applyProtection="1">
      <alignment vertical="center" wrapText="1"/>
    </xf>
    <xf numFmtId="0" fontId="43" fillId="12" borderId="0" xfId="0" applyFont="1" applyFill="1" applyAlignment="1" applyProtection="1">
      <alignment vertical="center" wrapText="1"/>
    </xf>
    <xf numFmtId="0" fontId="42" fillId="12" borderId="0" xfId="0" applyFont="1" applyFill="1" applyAlignment="1" applyProtection="1">
      <alignment horizontal="center" vertical="center" wrapText="1"/>
    </xf>
    <xf numFmtId="0" fontId="1" fillId="5" borderId="0" xfId="1" applyFont="1" applyFill="1" applyProtection="1"/>
    <xf numFmtId="0" fontId="5" fillId="5" borderId="0" xfId="1" applyFont="1" applyFill="1" applyAlignment="1" applyProtection="1">
      <alignment horizontal="center" vertical="center"/>
    </xf>
    <xf numFmtId="1" fontId="44" fillId="0" borderId="3" xfId="3" applyNumberFormat="1" applyFont="1" applyBorder="1" applyAlignment="1" applyProtection="1">
      <alignment horizontal="center" vertical="center"/>
    </xf>
    <xf numFmtId="0" fontId="45" fillId="0" borderId="4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2" fillId="5" borderId="0" xfId="1" applyFont="1" applyFill="1" applyProtection="1"/>
    <xf numFmtId="0" fontId="41" fillId="5" borderId="0" xfId="1" applyFont="1" applyFill="1" applyAlignment="1" applyProtection="1">
      <alignment horizontal="center" vertical="center"/>
    </xf>
    <xf numFmtId="0" fontId="0" fillId="0" borderId="0" xfId="0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40" fillId="8" borderId="9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40" fillId="8" borderId="10" xfId="0" applyFont="1" applyFill="1" applyBorder="1"/>
    <xf numFmtId="0" fontId="40" fillId="8" borderId="11" xfId="0" applyFont="1" applyFill="1" applyBorder="1"/>
    <xf numFmtId="0" fontId="0" fillId="0" borderId="5" xfId="0" applyBorder="1"/>
    <xf numFmtId="0" fontId="1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left" vertical="center" indent="21"/>
    </xf>
    <xf numFmtId="0" fontId="47" fillId="0" borderId="0" xfId="0" applyFont="1" applyAlignment="1" applyProtection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49" fillId="0" borderId="0" xfId="0" applyFont="1" applyAlignment="1" applyProtection="1">
      <alignment horizontal="left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0" fontId="30" fillId="5" borderId="0" xfId="0" quotePrefix="1" applyFont="1" applyFill="1" applyAlignment="1" applyProtection="1">
      <alignment horizontal="left" vertical="center" wrapText="1"/>
    </xf>
    <xf numFmtId="0" fontId="30" fillId="5" borderId="0" xfId="0" applyFont="1" applyFill="1" applyAlignment="1" applyProtection="1">
      <alignment horizontal="left" vertical="center" wrapText="1"/>
    </xf>
    <xf numFmtId="0" fontId="7" fillId="3" borderId="0" xfId="1" applyFont="1" applyFill="1" applyAlignment="1" applyProtection="1">
      <alignment horizontal="left" vertical="top" wrapText="1"/>
      <protection locked="0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0" fontId="40" fillId="8" borderId="12" xfId="0" applyFont="1" applyFill="1" applyBorder="1" applyAlignment="1">
      <alignment horizontal="left" vertical="top" wrapText="1"/>
    </xf>
    <xf numFmtId="0" fontId="47" fillId="0" borderId="0" xfId="0" applyFont="1" applyAlignment="1" applyProtection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 applyProtection="1">
      <alignment horizontal="left" vertical="center"/>
    </xf>
    <xf numFmtId="0" fontId="52" fillId="0" borderId="0" xfId="0" applyFont="1" applyAlignment="1">
      <alignment horizontal="left" vertical="center"/>
    </xf>
    <xf numFmtId="0" fontId="57" fillId="8" borderId="0" xfId="0" applyFont="1" applyFill="1" applyAlignment="1" applyProtection="1">
      <alignment horizontal="left" vertical="center" wrapText="1"/>
    </xf>
  </cellXfs>
  <cellStyles count="6">
    <cellStyle name="Обычный" xfId="0" builtinId="0"/>
    <cellStyle name="Процентный" xfId="5" builtinId="5"/>
    <cellStyle name="Normal 2" xfId="1" xr:uid="{00000000-0005-0000-0000-000000000000}"/>
    <cellStyle name="Normal 3" xfId="2" xr:uid="{00000000-0005-0000-0000-000001000000}"/>
    <cellStyle name="Percent 2" xfId="3" xr:uid="{00000000-0005-0000-0000-000002000000}"/>
    <cellStyle name="Percent 3" xfId="4" xr:uid="{00000000-0005-0000-0000-000003000000}"/>
  </cellStyles>
  <dxfs count="5"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219075</xdr:rowOff>
    </xdr:from>
    <xdr:to>
      <xdr:col>1</xdr:col>
      <xdr:colOff>1549006</xdr:colOff>
      <xdr:row>0</xdr:row>
      <xdr:rowOff>2047875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0" y="219074"/>
          <a:ext cx="1168006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58</xdr:row>
      <xdr:rowOff>42333</xdr:rowOff>
    </xdr:from>
    <xdr:to>
      <xdr:col>1</xdr:col>
      <xdr:colOff>13469408</xdr:colOff>
      <xdr:row>85</xdr:row>
      <xdr:rowOff>50799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50" y="15536333"/>
          <a:ext cx="13458825" cy="71522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52917</xdr:colOff>
      <xdr:row>23</xdr:row>
      <xdr:rowOff>211667</xdr:rowOff>
    </xdr:from>
    <xdr:to>
      <xdr:col>1</xdr:col>
      <xdr:colOff>11587692</xdr:colOff>
      <xdr:row>50</xdr:row>
      <xdr:rowOff>128059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8084" y="6477000"/>
          <a:ext cx="11534775" cy="7060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9"/>
  <sheetViews>
    <sheetView tabSelected="1" zoomScale="109" workbookViewId="0">
      <pane ySplit="6" topLeftCell="A64" activePane="bottomLeft" state="frozen"/>
      <selection activeCell="C93" sqref="C93"/>
      <selection pane="bottomLeft" activeCell="F72" sqref="F72"/>
    </sheetView>
  </sheetViews>
  <sheetFormatPr baseColWidth="10" defaultColWidth="10.83203125" defaultRowHeight="21" x14ac:dyDescent="0.25"/>
  <cols>
    <col min="1" max="1" width="24.6640625" style="2" customWidth="1"/>
    <col min="2" max="2" width="39.6640625" style="3" customWidth="1"/>
    <col min="3" max="3" width="78" style="4" customWidth="1"/>
    <col min="4" max="4" width="16.83203125" style="5" customWidth="1"/>
    <col min="5" max="5" width="13.5" style="6" bestFit="1" customWidth="1"/>
    <col min="6" max="6" width="12.5" style="7" bestFit="1" customWidth="1"/>
    <col min="7" max="7" width="10.1640625" style="8" bestFit="1" customWidth="1"/>
    <col min="8" max="8" width="14.1640625" style="8" bestFit="1" customWidth="1"/>
    <col min="9" max="9" width="13.1640625" style="9" customWidth="1"/>
    <col min="10" max="10" width="54.5" style="10" customWidth="1"/>
    <col min="11" max="11" width="10.83203125" style="1" customWidth="1"/>
    <col min="12" max="16384" width="10.83203125" style="1"/>
  </cols>
  <sheetData>
    <row r="1" spans="1:10" ht="20" x14ac:dyDescent="0.25">
      <c r="A1" s="11" t="s">
        <v>0</v>
      </c>
      <c r="B1" s="12"/>
      <c r="C1" s="13"/>
      <c r="D1" s="14"/>
      <c r="E1" s="13"/>
      <c r="F1" s="13"/>
      <c r="G1" s="13"/>
      <c r="H1" s="13"/>
      <c r="I1" s="15"/>
      <c r="J1" s="16"/>
    </row>
    <row r="2" spans="1:10" x14ac:dyDescent="0.25">
      <c r="A2" s="17" t="s">
        <v>1</v>
      </c>
      <c r="B2" s="18"/>
      <c r="C2" s="19"/>
    </row>
    <row r="3" spans="1:10" x14ac:dyDescent="0.25">
      <c r="A3" s="17" t="s">
        <v>2</v>
      </c>
      <c r="B3" s="20"/>
      <c r="C3" s="19"/>
    </row>
    <row r="4" spans="1:10" x14ac:dyDescent="0.25">
      <c r="A4" s="17" t="s">
        <v>3</v>
      </c>
      <c r="B4" s="21"/>
      <c r="C4" s="17"/>
      <c r="D4" s="22"/>
    </row>
    <row r="5" spans="1:10" s="23" customFormat="1" ht="57" x14ac:dyDescent="0.2">
      <c r="A5" s="24" t="s">
        <v>4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5" t="s">
        <v>10</v>
      </c>
      <c r="H5" s="25" t="s">
        <v>11</v>
      </c>
      <c r="I5" s="24" t="s">
        <v>12</v>
      </c>
      <c r="J5" s="24" t="s">
        <v>13</v>
      </c>
    </row>
    <row r="6" spans="1:10" s="26" customFormat="1" ht="52" customHeight="1" x14ac:dyDescent="0.15">
      <c r="A6" s="27"/>
      <c r="B6" s="27"/>
      <c r="C6" s="27"/>
      <c r="D6" s="28"/>
      <c r="E6" s="29"/>
      <c r="F6" s="30" t="s">
        <v>14</v>
      </c>
      <c r="G6" s="31"/>
      <c r="H6" s="31"/>
      <c r="I6" s="32"/>
      <c r="J6" s="33"/>
    </row>
    <row r="7" spans="1:10" s="34" customFormat="1" ht="20" x14ac:dyDescent="0.2">
      <c r="A7" s="35" t="s">
        <v>15</v>
      </c>
      <c r="B7" s="36"/>
      <c r="C7" s="36"/>
      <c r="D7" s="37"/>
      <c r="E7" s="38">
        <f>SUM(E9:E21)</f>
        <v>0</v>
      </c>
      <c r="F7" s="39">
        <v>40</v>
      </c>
      <c r="G7" s="40">
        <f>E7/F7</f>
        <v>0</v>
      </c>
      <c r="H7" s="40">
        <v>0.15</v>
      </c>
      <c r="I7" s="41">
        <f>SCORE_SCALE*H7*G7</f>
        <v>0</v>
      </c>
      <c r="J7" s="42"/>
    </row>
    <row r="8" spans="1:10" s="34" customFormat="1" ht="20" x14ac:dyDescent="0.2">
      <c r="A8" s="43"/>
      <c r="B8" s="44" t="s">
        <v>16</v>
      </c>
      <c r="C8" s="36"/>
      <c r="D8" s="37"/>
      <c r="E8" s="45"/>
      <c r="F8" s="46"/>
      <c r="G8" s="46"/>
      <c r="H8" s="46"/>
      <c r="I8" s="47"/>
      <c r="J8" s="42"/>
    </row>
    <row r="9" spans="1:10" s="34" customFormat="1" ht="119" x14ac:dyDescent="0.2">
      <c r="A9" s="43"/>
      <c r="B9" s="48" t="s">
        <v>17</v>
      </c>
      <c r="C9" s="4" t="s">
        <v>150</v>
      </c>
      <c r="D9" s="49"/>
      <c r="E9" s="50"/>
      <c r="F9" s="50"/>
      <c r="G9" s="51"/>
      <c r="H9" s="51"/>
      <c r="I9" s="52"/>
      <c r="J9" s="53"/>
    </row>
    <row r="10" spans="1:10" s="34" customFormat="1" ht="48" customHeight="1" x14ac:dyDescent="0.2">
      <c r="A10" s="43"/>
      <c r="B10" s="54" t="s">
        <v>18</v>
      </c>
      <c r="C10" s="4" t="s">
        <v>19</v>
      </c>
      <c r="D10" s="49"/>
      <c r="E10" s="50"/>
      <c r="F10" s="50"/>
      <c r="G10" s="51"/>
      <c r="H10" s="51"/>
      <c r="I10" s="52"/>
      <c r="J10" s="53"/>
    </row>
    <row r="11" spans="1:10" s="34" customFormat="1" ht="34" x14ac:dyDescent="0.2">
      <c r="A11" s="43"/>
      <c r="B11" s="55"/>
      <c r="C11" s="4" t="s">
        <v>20</v>
      </c>
      <c r="D11" s="49"/>
      <c r="E11" s="50"/>
      <c r="F11" s="50"/>
      <c r="G11" s="51"/>
      <c r="H11" s="51"/>
      <c r="I11" s="52"/>
      <c r="J11" s="53"/>
    </row>
    <row r="12" spans="1:10" s="34" customFormat="1" ht="15" customHeight="1" x14ac:dyDescent="0.2">
      <c r="A12" s="43"/>
      <c r="B12" s="145" t="s">
        <v>21</v>
      </c>
      <c r="C12" s="36"/>
      <c r="D12" s="37"/>
      <c r="E12" s="45"/>
      <c r="F12" s="42"/>
      <c r="G12" s="42"/>
      <c r="H12" s="42"/>
      <c r="I12" s="47"/>
      <c r="J12" s="36"/>
    </row>
    <row r="13" spans="1:10" s="34" customFormat="1" ht="21" customHeight="1" x14ac:dyDescent="0.2">
      <c r="A13" s="43"/>
      <c r="B13" s="145"/>
      <c r="C13" s="4" t="s">
        <v>22</v>
      </c>
      <c r="D13" s="49"/>
      <c r="E13" s="50"/>
      <c r="F13" s="50"/>
      <c r="G13" s="51"/>
      <c r="H13" s="51"/>
      <c r="I13" s="52"/>
      <c r="J13" s="53"/>
    </row>
    <row r="14" spans="1:10" s="34" customFormat="1" ht="33" customHeight="1" x14ac:dyDescent="0.2">
      <c r="A14" s="43"/>
      <c r="B14" s="55"/>
      <c r="C14" s="4" t="s">
        <v>23</v>
      </c>
      <c r="D14" s="49"/>
      <c r="E14" s="50"/>
      <c r="F14" s="50"/>
      <c r="G14" s="51"/>
      <c r="H14" s="51"/>
      <c r="I14" s="52"/>
      <c r="J14" s="53"/>
    </row>
    <row r="15" spans="1:10" s="34" customFormat="1" ht="21" customHeight="1" x14ac:dyDescent="0.2">
      <c r="A15" s="43"/>
      <c r="B15" s="55"/>
      <c r="C15" s="4" t="s">
        <v>24</v>
      </c>
      <c r="D15" s="49"/>
      <c r="E15" s="50"/>
      <c r="F15" s="50"/>
      <c r="G15" s="51"/>
      <c r="H15" s="51"/>
      <c r="I15" s="52"/>
      <c r="J15" s="53"/>
    </row>
    <row r="16" spans="1:10" s="34" customFormat="1" ht="15" customHeight="1" x14ac:dyDescent="0.2">
      <c r="A16" s="43"/>
      <c r="B16" s="44" t="s">
        <v>25</v>
      </c>
      <c r="C16" s="36"/>
      <c r="D16" s="37"/>
      <c r="E16" s="45"/>
      <c r="F16" s="46"/>
      <c r="G16" s="46"/>
      <c r="H16" s="46"/>
      <c r="I16" s="47"/>
      <c r="J16" s="36"/>
    </row>
    <row r="17" spans="1:10" s="34" customFormat="1" ht="21" customHeight="1" x14ac:dyDescent="0.2">
      <c r="A17" s="43"/>
      <c r="B17" s="55"/>
      <c r="C17" s="4" t="s">
        <v>26</v>
      </c>
      <c r="D17" s="49"/>
      <c r="E17" s="50"/>
      <c r="F17" s="50"/>
      <c r="G17" s="51"/>
      <c r="H17" s="51"/>
      <c r="I17" s="52"/>
      <c r="J17" s="53"/>
    </row>
    <row r="18" spans="1:10" s="34" customFormat="1" ht="33" customHeight="1" x14ac:dyDescent="0.2">
      <c r="A18" s="43"/>
      <c r="B18" s="55"/>
      <c r="C18" s="4" t="s">
        <v>27</v>
      </c>
      <c r="D18" s="49"/>
      <c r="E18" s="50"/>
      <c r="F18" s="50"/>
      <c r="G18" s="51"/>
      <c r="H18" s="51"/>
      <c r="I18" s="52"/>
      <c r="J18" s="53"/>
    </row>
    <row r="19" spans="1:10" s="34" customFormat="1" ht="15" customHeight="1" x14ac:dyDescent="0.2">
      <c r="A19" s="43"/>
      <c r="B19" s="44" t="s">
        <v>28</v>
      </c>
      <c r="C19" s="36"/>
      <c r="D19" s="37"/>
      <c r="E19" s="45"/>
      <c r="F19" s="46"/>
      <c r="G19" s="46"/>
      <c r="H19" s="46"/>
      <c r="I19" s="47"/>
      <c r="J19" s="45"/>
    </row>
    <row r="20" spans="1:10" s="34" customFormat="1" ht="70" customHeight="1" x14ac:dyDescent="0.2">
      <c r="A20" s="43"/>
      <c r="B20" s="55"/>
      <c r="C20" s="4" t="s">
        <v>29</v>
      </c>
      <c r="D20" s="49"/>
      <c r="E20" s="50"/>
      <c r="F20" s="50"/>
      <c r="G20" s="51"/>
      <c r="H20" s="51"/>
      <c r="I20" s="52"/>
      <c r="J20" s="53"/>
    </row>
    <row r="21" spans="1:10" s="34" customFormat="1" ht="50" customHeight="1" x14ac:dyDescent="0.2">
      <c r="A21" s="43"/>
      <c r="B21" s="55"/>
      <c r="C21" s="4" t="s">
        <v>30</v>
      </c>
      <c r="D21" s="49"/>
      <c r="E21" s="50"/>
      <c r="F21" s="50"/>
      <c r="G21" s="51"/>
      <c r="H21" s="51"/>
      <c r="I21" s="52"/>
      <c r="J21" s="53"/>
    </row>
    <row r="22" spans="1:10" s="34" customFormat="1" ht="15" customHeight="1" x14ac:dyDescent="0.2">
      <c r="A22" s="36" t="s">
        <v>31</v>
      </c>
      <c r="B22" s="36"/>
      <c r="C22" s="36"/>
      <c r="D22" s="37"/>
      <c r="E22" s="56">
        <f>SUM(E23:E26)</f>
        <v>0</v>
      </c>
      <c r="F22" s="39">
        <v>12</v>
      </c>
      <c r="G22" s="57">
        <f>E22/F22</f>
        <v>0</v>
      </c>
      <c r="H22" s="57">
        <v>0.1</v>
      </c>
      <c r="I22" s="41">
        <f>SCORE_SCALE*H22*G22</f>
        <v>0</v>
      </c>
      <c r="J22" s="36"/>
    </row>
    <row r="23" spans="1:10" s="34" customFormat="1" ht="30" customHeight="1" x14ac:dyDescent="0.2">
      <c r="A23" s="43"/>
      <c r="B23" s="44" t="s">
        <v>32</v>
      </c>
      <c r="C23" s="36"/>
      <c r="D23" s="37"/>
      <c r="E23" s="45"/>
      <c r="F23" s="46"/>
      <c r="G23" s="46"/>
      <c r="H23" s="46"/>
      <c r="I23" s="47"/>
      <c r="J23" s="36"/>
    </row>
    <row r="24" spans="1:10" s="34" customFormat="1" ht="36" customHeight="1" x14ac:dyDescent="0.2">
      <c r="A24" s="43"/>
      <c r="B24" s="55"/>
      <c r="C24" s="4" t="s">
        <v>33</v>
      </c>
      <c r="D24" s="49"/>
      <c r="E24" s="50"/>
      <c r="F24" s="50"/>
      <c r="G24" s="51"/>
      <c r="H24" s="51"/>
      <c r="I24" s="52"/>
      <c r="J24" s="53"/>
    </row>
    <row r="25" spans="1:10" s="34" customFormat="1" ht="38.25" customHeight="1" x14ac:dyDescent="0.2">
      <c r="A25" s="43"/>
      <c r="B25" s="55"/>
      <c r="C25" s="4" t="s">
        <v>34</v>
      </c>
      <c r="D25" s="49"/>
      <c r="E25" s="50"/>
      <c r="F25" s="50"/>
      <c r="G25" s="51"/>
      <c r="H25" s="51"/>
      <c r="I25" s="52"/>
      <c r="J25" s="53"/>
    </row>
    <row r="26" spans="1:10" s="34" customFormat="1" ht="34" x14ac:dyDescent="0.2">
      <c r="A26" s="43"/>
      <c r="B26" s="55"/>
      <c r="C26" s="4" t="s">
        <v>151</v>
      </c>
      <c r="D26" s="49"/>
      <c r="E26" s="50"/>
      <c r="F26" s="50"/>
      <c r="G26" s="51"/>
      <c r="H26" s="51"/>
      <c r="I26" s="52"/>
      <c r="J26" s="53"/>
    </row>
    <row r="27" spans="1:10" s="34" customFormat="1" ht="41" customHeight="1" x14ac:dyDescent="0.2">
      <c r="A27" s="58" t="s">
        <v>35</v>
      </c>
      <c r="B27" s="36"/>
      <c r="C27" s="36"/>
      <c r="D27" s="37"/>
      <c r="E27" s="56">
        <f>SUM(E29:E55)</f>
        <v>0</v>
      </c>
      <c r="F27" s="39">
        <v>68</v>
      </c>
      <c r="G27" s="57">
        <f>E27/F27</f>
        <v>0</v>
      </c>
      <c r="H27" s="57">
        <v>0.45</v>
      </c>
      <c r="I27" s="41">
        <f>SCORE_SCALE*H27*G27</f>
        <v>0</v>
      </c>
      <c r="J27" s="36"/>
    </row>
    <row r="28" spans="1:10" s="34" customFormat="1" ht="20" x14ac:dyDescent="0.2">
      <c r="A28" s="43"/>
      <c r="B28" s="44" t="s">
        <v>36</v>
      </c>
      <c r="C28" s="36"/>
      <c r="D28" s="37"/>
      <c r="E28" s="45"/>
      <c r="F28" s="42"/>
      <c r="G28" s="42"/>
      <c r="H28" s="42"/>
      <c r="I28" s="47"/>
      <c r="J28" s="36"/>
    </row>
    <row r="29" spans="1:10" s="34" customFormat="1" x14ac:dyDescent="0.2">
      <c r="A29" s="43"/>
      <c r="B29" s="55"/>
      <c r="C29" s="4" t="s">
        <v>37</v>
      </c>
      <c r="D29" s="49"/>
      <c r="E29" s="50"/>
      <c r="F29" s="50"/>
      <c r="G29" s="51"/>
      <c r="H29" s="51"/>
      <c r="I29" s="52"/>
      <c r="J29" s="53"/>
    </row>
    <row r="30" spans="1:10" s="34" customFormat="1" ht="20" x14ac:dyDescent="0.2">
      <c r="A30" s="43"/>
      <c r="B30" s="44" t="s">
        <v>38</v>
      </c>
      <c r="C30" s="36"/>
      <c r="D30" s="37"/>
      <c r="E30" s="45"/>
      <c r="F30" s="46"/>
      <c r="G30" s="46"/>
      <c r="H30" s="46"/>
      <c r="I30" s="47"/>
      <c r="J30" s="36"/>
    </row>
    <row r="31" spans="1:10" s="34" customFormat="1" ht="33" customHeight="1" x14ac:dyDescent="0.2">
      <c r="A31" s="43"/>
      <c r="B31" s="55"/>
      <c r="C31" s="4" t="s">
        <v>39</v>
      </c>
      <c r="D31" s="49"/>
      <c r="E31" s="50"/>
      <c r="F31" s="50"/>
      <c r="G31" s="51"/>
      <c r="H31" s="51"/>
      <c r="I31" s="52"/>
      <c r="J31" s="53"/>
    </row>
    <row r="32" spans="1:10" s="34" customFormat="1" ht="20" x14ac:dyDescent="0.2">
      <c r="A32" s="43"/>
      <c r="B32" s="44" t="s">
        <v>40</v>
      </c>
      <c r="C32" s="36"/>
      <c r="D32" s="37"/>
      <c r="E32" s="45"/>
      <c r="F32" s="46"/>
      <c r="G32" s="46"/>
      <c r="H32" s="46"/>
      <c r="I32" s="47"/>
      <c r="J32" s="36"/>
    </row>
    <row r="33" spans="1:10" s="34" customFormat="1" ht="34" x14ac:dyDescent="0.2">
      <c r="A33" s="43"/>
      <c r="B33" s="55"/>
      <c r="C33" s="59" t="s">
        <v>152</v>
      </c>
      <c r="D33" s="49"/>
      <c r="E33" s="50"/>
      <c r="F33" s="50"/>
      <c r="G33" s="51"/>
      <c r="H33" s="51"/>
      <c r="I33" s="52"/>
      <c r="J33" s="53"/>
    </row>
    <row r="34" spans="1:10" s="34" customFormat="1" ht="20" x14ac:dyDescent="0.2">
      <c r="A34" s="43"/>
      <c r="B34" s="44" t="s">
        <v>41</v>
      </c>
      <c r="C34" s="36"/>
      <c r="D34" s="37"/>
      <c r="E34" s="45"/>
      <c r="F34" s="46"/>
      <c r="G34" s="46"/>
      <c r="H34" s="46"/>
      <c r="I34" s="47"/>
      <c r="J34" s="36"/>
    </row>
    <row r="35" spans="1:10" s="34" customFormat="1" ht="51" x14ac:dyDescent="0.2">
      <c r="A35" s="43"/>
      <c r="B35" s="55"/>
      <c r="C35" s="59" t="s">
        <v>42</v>
      </c>
      <c r="D35" s="49"/>
      <c r="E35" s="50"/>
      <c r="F35" s="50"/>
      <c r="G35" s="51"/>
      <c r="H35" s="51"/>
      <c r="I35" s="52"/>
      <c r="J35" s="53"/>
    </row>
    <row r="36" spans="1:10" s="34" customFormat="1" ht="20" x14ac:dyDescent="0.2">
      <c r="A36" s="43"/>
      <c r="B36" s="44" t="s">
        <v>43</v>
      </c>
      <c r="C36" s="36"/>
      <c r="D36" s="37"/>
      <c r="E36" s="45"/>
      <c r="F36" s="46"/>
      <c r="G36" s="46"/>
      <c r="H36" s="46"/>
      <c r="I36" s="47"/>
      <c r="J36" s="36"/>
    </row>
    <row r="37" spans="1:10" s="34" customFormat="1" ht="34" x14ac:dyDescent="0.2">
      <c r="A37" s="43"/>
      <c r="B37" s="55"/>
      <c r="C37" s="59" t="s">
        <v>44</v>
      </c>
      <c r="D37" s="49"/>
      <c r="E37" s="50"/>
      <c r="F37" s="50"/>
      <c r="G37" s="51"/>
      <c r="H37" s="51"/>
      <c r="I37" s="52"/>
      <c r="J37" s="53"/>
    </row>
    <row r="38" spans="1:10" s="34" customFormat="1" ht="20" x14ac:dyDescent="0.2">
      <c r="A38" s="43"/>
      <c r="B38" s="44" t="s">
        <v>45</v>
      </c>
      <c r="C38" s="36"/>
      <c r="D38" s="37"/>
      <c r="E38" s="45"/>
      <c r="F38" s="46"/>
      <c r="G38" s="46"/>
      <c r="H38" s="46"/>
      <c r="I38" s="47"/>
      <c r="J38" s="36"/>
    </row>
    <row r="39" spans="1:10" s="34" customFormat="1" ht="34" x14ac:dyDescent="0.2">
      <c r="A39" s="43"/>
      <c r="B39" s="55"/>
      <c r="C39" s="59" t="s">
        <v>153</v>
      </c>
      <c r="D39" s="60"/>
      <c r="E39" s="50"/>
      <c r="F39" s="50"/>
      <c r="G39" s="51"/>
      <c r="H39" s="51"/>
      <c r="I39" s="52"/>
      <c r="J39" s="61"/>
    </row>
    <row r="40" spans="1:10" s="34" customFormat="1" ht="34" x14ac:dyDescent="0.2">
      <c r="A40" s="43"/>
      <c r="B40" s="44" t="s">
        <v>46</v>
      </c>
      <c r="C40" s="36"/>
      <c r="D40" s="37"/>
      <c r="E40" s="45"/>
      <c r="F40" s="46"/>
      <c r="G40" s="46"/>
      <c r="H40" s="46"/>
      <c r="I40" s="47"/>
      <c r="J40" s="36"/>
    </row>
    <row r="41" spans="1:10" s="34" customFormat="1" x14ac:dyDescent="0.2">
      <c r="A41" s="43"/>
      <c r="B41" s="55"/>
      <c r="C41" s="59" t="s">
        <v>47</v>
      </c>
      <c r="D41" s="49"/>
      <c r="E41" s="50"/>
      <c r="F41" s="50"/>
      <c r="G41" s="51"/>
      <c r="H41" s="51"/>
      <c r="I41" s="52"/>
      <c r="J41" s="53"/>
    </row>
    <row r="42" spans="1:10" s="34" customFormat="1" x14ac:dyDescent="0.2">
      <c r="A42" s="43"/>
      <c r="B42" s="55"/>
      <c r="C42" s="59" t="s">
        <v>48</v>
      </c>
      <c r="D42" s="60"/>
      <c r="E42" s="50"/>
      <c r="F42" s="50"/>
      <c r="G42" s="51"/>
      <c r="H42" s="51"/>
      <c r="I42" s="52"/>
      <c r="J42" s="61"/>
    </row>
    <row r="43" spans="1:10" s="34" customFormat="1" ht="34" x14ac:dyDescent="0.2">
      <c r="A43" s="43"/>
      <c r="B43" s="55"/>
      <c r="C43" s="59" t="s">
        <v>49</v>
      </c>
      <c r="D43" s="49"/>
      <c r="E43" s="50"/>
      <c r="F43" s="50"/>
      <c r="G43" s="51"/>
      <c r="H43" s="51"/>
      <c r="I43" s="52"/>
      <c r="J43" s="53"/>
    </row>
    <row r="44" spans="1:10" s="34" customFormat="1" ht="20" x14ac:dyDescent="0.2">
      <c r="A44" s="43"/>
      <c r="B44" s="44" t="s">
        <v>50</v>
      </c>
      <c r="C44" s="36"/>
      <c r="D44" s="37"/>
      <c r="E44" s="45"/>
      <c r="F44" s="46"/>
      <c r="G44" s="46"/>
      <c r="H44" s="46"/>
      <c r="I44" s="47"/>
      <c r="J44" s="36"/>
    </row>
    <row r="45" spans="1:10" s="34" customFormat="1" x14ac:dyDescent="0.2">
      <c r="A45" s="43"/>
      <c r="B45" s="55"/>
      <c r="C45" s="59" t="s">
        <v>51</v>
      </c>
      <c r="D45" s="49"/>
      <c r="E45" s="50"/>
      <c r="F45" s="50"/>
      <c r="G45" s="51"/>
      <c r="H45" s="51"/>
      <c r="I45" s="52"/>
      <c r="J45" s="53"/>
    </row>
    <row r="46" spans="1:10" s="34" customFormat="1" ht="34" x14ac:dyDescent="0.2">
      <c r="A46" s="43"/>
      <c r="B46" s="55"/>
      <c r="C46" s="59" t="s">
        <v>52</v>
      </c>
      <c r="D46" s="60"/>
      <c r="E46" s="50"/>
      <c r="F46" s="50"/>
      <c r="G46" s="51"/>
      <c r="H46" s="51"/>
      <c r="I46" s="52"/>
      <c r="J46" s="61"/>
    </row>
    <row r="47" spans="1:10" s="34" customFormat="1" ht="20" x14ac:dyDescent="0.2">
      <c r="A47" s="43"/>
      <c r="B47" s="44" t="s">
        <v>53</v>
      </c>
      <c r="C47" s="36"/>
      <c r="D47" s="37"/>
      <c r="E47" s="45"/>
      <c r="F47" s="46"/>
      <c r="G47" s="46"/>
      <c r="H47" s="46"/>
      <c r="I47" s="47"/>
      <c r="J47" s="36"/>
    </row>
    <row r="48" spans="1:10" s="34" customFormat="1" ht="34" x14ac:dyDescent="0.2">
      <c r="A48" s="43"/>
      <c r="B48" s="55"/>
      <c r="C48" s="59" t="s">
        <v>54</v>
      </c>
      <c r="D48" s="49"/>
      <c r="E48" s="50"/>
      <c r="F48" s="50"/>
      <c r="G48" s="51"/>
      <c r="H48" s="51"/>
      <c r="I48" s="52"/>
      <c r="J48" s="53"/>
    </row>
    <row r="49" spans="1:10" s="34" customFormat="1" ht="20" x14ac:dyDescent="0.2">
      <c r="A49" s="43"/>
      <c r="B49" s="44" t="s">
        <v>55</v>
      </c>
      <c r="C49" s="36"/>
      <c r="D49" s="37"/>
      <c r="E49" s="45"/>
      <c r="F49" s="46"/>
      <c r="G49" s="46"/>
      <c r="H49" s="46"/>
      <c r="I49" s="47"/>
      <c r="J49" s="36"/>
    </row>
    <row r="50" spans="1:10" s="34" customFormat="1" x14ac:dyDescent="0.2">
      <c r="A50" s="43"/>
      <c r="B50" s="55"/>
      <c r="C50" s="59" t="s">
        <v>56</v>
      </c>
      <c r="D50" s="49"/>
      <c r="E50" s="50"/>
      <c r="F50" s="50"/>
      <c r="G50" s="51"/>
      <c r="H50" s="51"/>
      <c r="I50" s="52"/>
      <c r="J50" s="53"/>
    </row>
    <row r="51" spans="1:10" s="34" customFormat="1" ht="34" x14ac:dyDescent="0.2">
      <c r="A51" s="43"/>
      <c r="B51" s="55"/>
      <c r="C51" s="59" t="s">
        <v>57</v>
      </c>
      <c r="D51" s="60"/>
      <c r="E51" s="50"/>
      <c r="F51" s="50"/>
      <c r="G51" s="51"/>
      <c r="H51" s="51"/>
      <c r="I51" s="52"/>
      <c r="J51" s="61"/>
    </row>
    <row r="52" spans="1:10" s="34" customFormat="1" ht="34" x14ac:dyDescent="0.2">
      <c r="A52" s="43"/>
      <c r="B52" s="55"/>
      <c r="C52" s="59" t="s">
        <v>58</v>
      </c>
      <c r="D52" s="60"/>
      <c r="E52" s="50"/>
      <c r="F52" s="50"/>
      <c r="G52" s="51"/>
      <c r="H52" s="51"/>
      <c r="I52" s="52"/>
      <c r="J52" s="61"/>
    </row>
    <row r="53" spans="1:10" s="34" customFormat="1" ht="34" x14ac:dyDescent="0.2">
      <c r="A53" s="43"/>
      <c r="B53" s="44" t="s">
        <v>59</v>
      </c>
      <c r="C53" s="36"/>
      <c r="D53" s="37"/>
      <c r="E53" s="45"/>
      <c r="F53" s="46"/>
      <c r="G53" s="46"/>
      <c r="H53" s="46"/>
      <c r="I53" s="47"/>
      <c r="J53" s="36"/>
    </row>
    <row r="54" spans="1:10" s="34" customFormat="1" ht="33" customHeight="1" x14ac:dyDescent="0.2">
      <c r="A54" s="43"/>
      <c r="B54" s="55"/>
      <c r="C54" s="4" t="s">
        <v>60</v>
      </c>
      <c r="D54" s="49"/>
      <c r="E54" s="50"/>
      <c r="F54" s="50"/>
      <c r="G54" s="51"/>
      <c r="H54" s="51"/>
      <c r="I54" s="52"/>
      <c r="J54" s="53"/>
    </row>
    <row r="55" spans="1:10" s="34" customFormat="1" ht="51" x14ac:dyDescent="0.2">
      <c r="A55" s="43"/>
      <c r="B55" s="55"/>
      <c r="C55" s="4" t="s">
        <v>61</v>
      </c>
      <c r="D55" s="49"/>
      <c r="E55" s="50"/>
      <c r="F55" s="50"/>
      <c r="G55" s="51"/>
      <c r="H55" s="51"/>
      <c r="I55" s="52"/>
      <c r="J55" s="53"/>
    </row>
    <row r="56" spans="1:10" s="34" customFormat="1" ht="30" customHeight="1" x14ac:dyDescent="0.2">
      <c r="A56" s="58" t="s">
        <v>62</v>
      </c>
      <c r="B56" s="36"/>
      <c r="C56" s="36"/>
      <c r="D56" s="37"/>
      <c r="E56" s="56">
        <f>SUM(E58:E58)</f>
        <v>0</v>
      </c>
      <c r="F56" s="39">
        <v>1</v>
      </c>
      <c r="G56" s="57">
        <f>E56/F56</f>
        <v>0</v>
      </c>
      <c r="H56" s="57">
        <v>0.05</v>
      </c>
      <c r="I56" s="41">
        <f>SCORE_SCALE*H56*G56</f>
        <v>0</v>
      </c>
      <c r="J56" s="36"/>
    </row>
    <row r="57" spans="1:10" s="34" customFormat="1" ht="34" x14ac:dyDescent="0.2">
      <c r="A57" s="43"/>
      <c r="B57" s="44" t="s">
        <v>63</v>
      </c>
      <c r="C57" s="36"/>
      <c r="D57" s="37"/>
      <c r="E57" s="45"/>
      <c r="F57" s="42"/>
      <c r="G57" s="42"/>
      <c r="H57" s="42"/>
      <c r="I57" s="47"/>
      <c r="J57" s="36"/>
    </row>
    <row r="58" spans="1:10" s="34" customFormat="1" x14ac:dyDescent="0.2">
      <c r="A58" s="43"/>
      <c r="B58" s="155" t="s">
        <v>64</v>
      </c>
      <c r="C58" s="4" t="s">
        <v>154</v>
      </c>
      <c r="D58" s="49"/>
      <c r="E58" s="50"/>
      <c r="F58" s="50"/>
      <c r="G58" s="51"/>
      <c r="H58" s="51"/>
      <c r="I58" s="52"/>
      <c r="J58" s="53"/>
    </row>
    <row r="59" spans="1:10" s="34" customFormat="1" ht="20" x14ac:dyDescent="0.2">
      <c r="A59" s="36" t="s">
        <v>65</v>
      </c>
      <c r="B59" s="36"/>
      <c r="C59" s="36"/>
      <c r="D59" s="37"/>
      <c r="E59" s="56">
        <f>SUM(E61:E64)</f>
        <v>0</v>
      </c>
      <c r="F59" s="39">
        <v>12</v>
      </c>
      <c r="G59" s="57">
        <f>E59/F59</f>
        <v>0</v>
      </c>
      <c r="H59" s="57">
        <v>0.1</v>
      </c>
      <c r="I59" s="41">
        <f>SCORE_SCALE*H59*G59</f>
        <v>0</v>
      </c>
      <c r="J59" s="36"/>
    </row>
    <row r="60" spans="1:10" s="34" customFormat="1" ht="20" x14ac:dyDescent="0.2">
      <c r="A60" s="43"/>
      <c r="B60" s="44" t="s">
        <v>66</v>
      </c>
      <c r="C60" s="36"/>
      <c r="D60" s="37"/>
      <c r="E60" s="45"/>
      <c r="F60" s="46"/>
      <c r="G60" s="46"/>
      <c r="H60" s="46"/>
      <c r="I60" s="47"/>
      <c r="J60" s="36"/>
    </row>
    <row r="61" spans="1:10" s="34" customFormat="1" ht="51" x14ac:dyDescent="0.2">
      <c r="A61" s="43"/>
      <c r="B61" s="55"/>
      <c r="C61" s="4" t="s">
        <v>67</v>
      </c>
      <c r="D61" s="49"/>
      <c r="E61" s="50"/>
      <c r="F61" s="50"/>
      <c r="G61" s="51"/>
      <c r="H61" s="51"/>
      <c r="I61" s="52"/>
      <c r="J61" s="53"/>
    </row>
    <row r="62" spans="1:10" s="34" customFormat="1" ht="33" customHeight="1" x14ac:dyDescent="0.2">
      <c r="A62" s="43"/>
      <c r="B62" s="55"/>
      <c r="C62" s="4" t="s">
        <v>68</v>
      </c>
      <c r="D62" s="49"/>
      <c r="E62" s="50"/>
      <c r="F62" s="62"/>
      <c r="G62" s="63"/>
      <c r="H62" s="63"/>
      <c r="I62" s="64"/>
      <c r="J62" s="53"/>
    </row>
    <row r="63" spans="1:10" s="34" customFormat="1" ht="20" x14ac:dyDescent="0.2">
      <c r="A63" s="43"/>
      <c r="B63" s="44" t="s">
        <v>69</v>
      </c>
      <c r="C63" s="36"/>
      <c r="D63" s="37"/>
      <c r="E63" s="45"/>
      <c r="F63" s="46"/>
      <c r="G63" s="46"/>
      <c r="H63" s="46"/>
      <c r="I63" s="47"/>
      <c r="J63" s="36"/>
    </row>
    <row r="64" spans="1:10" s="34" customFormat="1" ht="21" customHeight="1" x14ac:dyDescent="0.2">
      <c r="A64" s="43"/>
      <c r="B64" s="55"/>
      <c r="C64" s="59" t="s">
        <v>70</v>
      </c>
      <c r="D64" s="49"/>
      <c r="E64" s="50"/>
      <c r="F64" s="50"/>
      <c r="G64" s="51"/>
      <c r="H64" s="51"/>
      <c r="I64" s="52"/>
      <c r="J64" s="53"/>
    </row>
    <row r="65" spans="1:10" s="34" customFormat="1" ht="20" x14ac:dyDescent="0.2">
      <c r="A65" s="58" t="s">
        <v>71</v>
      </c>
      <c r="B65" s="65"/>
      <c r="C65" s="36"/>
      <c r="D65" s="37"/>
      <c r="E65" s="56">
        <f>SUM(E67:E68)</f>
        <v>0</v>
      </c>
      <c r="F65" s="39">
        <v>8</v>
      </c>
      <c r="G65" s="57">
        <f>E65/F65</f>
        <v>0</v>
      </c>
      <c r="H65" s="57">
        <v>0.1</v>
      </c>
      <c r="I65" s="41">
        <f>SCORE_SCALE*H65*G65</f>
        <v>0</v>
      </c>
      <c r="J65" s="36"/>
    </row>
    <row r="66" spans="1:10" s="34" customFormat="1" ht="20" x14ac:dyDescent="0.2">
      <c r="A66" s="66"/>
      <c r="B66" s="44" t="s">
        <v>72</v>
      </c>
      <c r="C66" s="36"/>
      <c r="D66" s="37"/>
      <c r="E66" s="45"/>
      <c r="F66" s="46"/>
      <c r="G66" s="46"/>
      <c r="H66" s="46"/>
      <c r="I66" s="47"/>
      <c r="J66" s="36"/>
    </row>
    <row r="67" spans="1:10" s="34" customFormat="1" ht="21" customHeight="1" x14ac:dyDescent="0.2">
      <c r="A67" s="66"/>
      <c r="B67" s="55"/>
      <c r="C67" s="4" t="s">
        <v>155</v>
      </c>
      <c r="D67" s="49"/>
      <c r="E67" s="50"/>
      <c r="F67" s="50"/>
      <c r="G67" s="51"/>
      <c r="H67" s="51"/>
      <c r="I67" s="52"/>
      <c r="J67" s="53"/>
    </row>
    <row r="68" spans="1:10" s="34" customFormat="1" ht="34" x14ac:dyDescent="0.2">
      <c r="A68" s="43"/>
      <c r="B68" s="55"/>
      <c r="C68" s="4" t="s">
        <v>73</v>
      </c>
      <c r="D68" s="49"/>
      <c r="E68" s="50"/>
      <c r="F68" s="50"/>
      <c r="G68" s="51"/>
      <c r="H68" s="51"/>
      <c r="I68" s="52"/>
      <c r="J68" s="53"/>
    </row>
    <row r="69" spans="1:10" s="34" customFormat="1" ht="20" x14ac:dyDescent="0.2">
      <c r="A69" s="36" t="s">
        <v>74</v>
      </c>
      <c r="B69" s="146" t="s">
        <v>75</v>
      </c>
      <c r="C69" s="147"/>
      <c r="D69" s="37"/>
      <c r="E69" s="67">
        <f>SUM(E70:E72)</f>
        <v>0</v>
      </c>
      <c r="F69" s="39">
        <v>8</v>
      </c>
      <c r="G69" s="57">
        <f>E69/F69</f>
        <v>0</v>
      </c>
      <c r="H69" s="68">
        <v>0.05</v>
      </c>
      <c r="I69" s="41">
        <f>SCORE_SCALE*H69*G69</f>
        <v>0</v>
      </c>
      <c r="J69" s="36"/>
    </row>
    <row r="70" spans="1:10" s="34" customFormat="1" ht="20" x14ac:dyDescent="0.2">
      <c r="A70" s="43"/>
      <c r="B70" s="44" t="s">
        <v>76</v>
      </c>
      <c r="C70" s="36"/>
      <c r="D70" s="37"/>
      <c r="E70" s="45"/>
      <c r="F70" s="46"/>
      <c r="G70" s="46"/>
      <c r="H70" s="46"/>
      <c r="I70" s="47"/>
      <c r="J70" s="36"/>
    </row>
    <row r="71" spans="1:10" s="34" customFormat="1" ht="21" customHeight="1" x14ac:dyDescent="0.2">
      <c r="A71" s="43"/>
      <c r="B71" s="55"/>
      <c r="C71" s="4" t="s">
        <v>77</v>
      </c>
      <c r="D71" s="49"/>
      <c r="E71" s="50"/>
      <c r="F71" s="62"/>
      <c r="G71" s="63"/>
      <c r="H71" s="63"/>
      <c r="I71" s="64"/>
      <c r="J71" s="53"/>
    </row>
    <row r="72" spans="1:10" s="34" customFormat="1" ht="34.5" customHeight="1" x14ac:dyDescent="0.2">
      <c r="A72" s="43"/>
      <c r="B72" s="55"/>
      <c r="C72" s="4" t="s">
        <v>78</v>
      </c>
      <c r="D72" s="49"/>
      <c r="E72" s="50"/>
      <c r="F72" s="50"/>
      <c r="G72" s="51"/>
      <c r="H72" s="51"/>
      <c r="I72" s="52"/>
      <c r="J72" s="53"/>
    </row>
    <row r="73" spans="1:10" s="34" customFormat="1" ht="22" thickBot="1" x14ac:dyDescent="0.25">
      <c r="A73" s="69"/>
      <c r="B73" s="69"/>
      <c r="C73" s="69"/>
      <c r="D73" s="70"/>
      <c r="E73" s="69"/>
      <c r="F73" s="71"/>
      <c r="G73" s="72"/>
      <c r="H73" s="72"/>
      <c r="I73" s="73"/>
      <c r="J73" s="69"/>
    </row>
    <row r="74" spans="1:10" s="34" customFormat="1" ht="26" x14ac:dyDescent="0.2">
      <c r="A74" s="74"/>
      <c r="B74" s="74"/>
      <c r="C74" s="74"/>
      <c r="D74" s="75"/>
      <c r="E74" s="76">
        <f>SUM(E7:E72)/2</f>
        <v>0</v>
      </c>
      <c r="F74" s="77">
        <f>SUM(F7:F72)</f>
        <v>149</v>
      </c>
      <c r="G74" s="78"/>
      <c r="H74" s="78">
        <f>SUM(H7:H72)</f>
        <v>1</v>
      </c>
      <c r="I74" s="79">
        <f>SUM(I7:I72)</f>
        <v>0</v>
      </c>
      <c r="J74" s="80" t="s">
        <v>79</v>
      </c>
    </row>
    <row r="75" spans="1:10" s="34" customFormat="1" ht="40" x14ac:dyDescent="0.2">
      <c r="A75" s="74"/>
      <c r="B75" s="74"/>
      <c r="C75" s="74"/>
      <c r="D75" s="75"/>
      <c r="E75" s="81" t="s">
        <v>80</v>
      </c>
      <c r="F75" s="82" t="s">
        <v>81</v>
      </c>
      <c r="G75" s="83"/>
      <c r="H75" s="83" t="s">
        <v>82</v>
      </c>
      <c r="I75" s="84"/>
      <c r="J75" s="74"/>
    </row>
    <row r="76" spans="1:10" s="34" customFormat="1" ht="30" customHeight="1" x14ac:dyDescent="0.2">
      <c r="A76" s="85"/>
      <c r="B76" s="85"/>
      <c r="C76" s="85"/>
      <c r="D76" s="86"/>
      <c r="E76" s="85"/>
      <c r="F76" s="33"/>
      <c r="G76" s="33"/>
      <c r="H76" s="25"/>
      <c r="I76" s="86"/>
      <c r="J76" s="86"/>
    </row>
    <row r="77" spans="1:10" s="34" customFormat="1" ht="42" x14ac:dyDescent="0.2">
      <c r="A77" s="87" t="s">
        <v>83</v>
      </c>
      <c r="B77" s="88"/>
      <c r="C77" s="88"/>
      <c r="D77" s="37" t="s">
        <v>84</v>
      </c>
      <c r="E77" s="89">
        <f>SUM(E78:E81)</f>
        <v>0</v>
      </c>
      <c r="F77" s="90">
        <v>16</v>
      </c>
      <c r="G77" s="91"/>
      <c r="H77" s="92">
        <v>1</v>
      </c>
      <c r="I77" s="93">
        <f>E77*H77</f>
        <v>0</v>
      </c>
      <c r="J77" s="94" t="s">
        <v>85</v>
      </c>
    </row>
    <row r="78" spans="1:10" s="34" customFormat="1" ht="34" x14ac:dyDescent="0.2">
      <c r="A78" s="95"/>
      <c r="B78" s="96"/>
      <c r="C78" s="4" t="s">
        <v>86</v>
      </c>
      <c r="D78" s="49"/>
      <c r="E78" s="97">
        <f t="shared" ref="E78:E81" si="0">IF(ABS(D78)&gt;RUBRIC_SCALE,RUBRIC_SCALE,ABS(D78))</f>
        <v>0</v>
      </c>
      <c r="F78" s="74"/>
      <c r="G78" s="98"/>
      <c r="H78" s="98"/>
      <c r="I78" s="52"/>
      <c r="J78" s="53"/>
    </row>
    <row r="79" spans="1:10" s="34" customFormat="1" ht="51" x14ac:dyDescent="0.2">
      <c r="A79" s="95"/>
      <c r="B79" s="96"/>
      <c r="C79" s="4" t="s">
        <v>87</v>
      </c>
      <c r="D79" s="49"/>
      <c r="E79" s="97">
        <f t="shared" si="0"/>
        <v>0</v>
      </c>
      <c r="F79" s="74"/>
      <c r="G79" s="98"/>
      <c r="H79" s="98"/>
      <c r="I79" s="52"/>
      <c r="J79" s="53"/>
    </row>
    <row r="80" spans="1:10" s="34" customFormat="1" ht="34" x14ac:dyDescent="0.2">
      <c r="A80" s="95"/>
      <c r="B80" s="96"/>
      <c r="C80" s="4" t="s">
        <v>88</v>
      </c>
      <c r="D80" s="49"/>
      <c r="E80" s="97">
        <f t="shared" si="0"/>
        <v>0</v>
      </c>
      <c r="F80" s="74"/>
      <c r="G80" s="98"/>
      <c r="H80" s="98"/>
      <c r="I80" s="52"/>
      <c r="J80" s="53"/>
    </row>
    <row r="81" spans="1:10" s="34" customFormat="1" x14ac:dyDescent="0.2">
      <c r="A81" s="95"/>
      <c r="B81" s="96"/>
      <c r="C81" s="4" t="s">
        <v>89</v>
      </c>
      <c r="D81" s="49"/>
      <c r="E81" s="97">
        <f t="shared" si="0"/>
        <v>0</v>
      </c>
      <c r="F81" s="74"/>
      <c r="G81" s="98"/>
      <c r="H81" s="98"/>
      <c r="I81" s="52"/>
      <c r="J81" s="53"/>
    </row>
    <row r="82" spans="1:10" s="34" customFormat="1" ht="42" x14ac:dyDescent="0.2">
      <c r="A82" s="88" t="s">
        <v>90</v>
      </c>
      <c r="B82" s="88"/>
      <c r="C82" s="88"/>
      <c r="D82" s="37" t="s">
        <v>84</v>
      </c>
      <c r="E82" s="99">
        <f>-1*ABS(SUM(E83:E85))</f>
        <v>0</v>
      </c>
      <c r="F82" s="90">
        <f>RUBRIC_SCALE*3</f>
        <v>12</v>
      </c>
      <c r="G82" s="91"/>
      <c r="H82" s="92">
        <v>1</v>
      </c>
      <c r="I82" s="93">
        <f>E82*H82</f>
        <v>0</v>
      </c>
      <c r="J82" s="94" t="s">
        <v>91</v>
      </c>
    </row>
    <row r="83" spans="1:10" ht="33" customHeight="1" x14ac:dyDescent="0.2">
      <c r="A83" s="43"/>
      <c r="B83" s="55"/>
      <c r="C83" s="4" t="s">
        <v>92</v>
      </c>
      <c r="D83" s="49"/>
      <c r="E83" s="100">
        <f t="shared" ref="E83:E85" si="1">IF(ABS(D83)&gt;RUBRIC_SCALE,RUBRIC_SCALE,ABS(D83))</f>
        <v>0</v>
      </c>
      <c r="F83" s="101"/>
      <c r="G83" s="102"/>
      <c r="H83" s="102"/>
      <c r="I83" s="52"/>
      <c r="J83" s="53"/>
    </row>
    <row r="84" spans="1:10" ht="33" customHeight="1" x14ac:dyDescent="0.2">
      <c r="A84" s="43"/>
      <c r="B84" s="55"/>
      <c r="C84" s="4" t="s">
        <v>93</v>
      </c>
      <c r="D84" s="49"/>
      <c r="E84" s="100">
        <f t="shared" si="1"/>
        <v>0</v>
      </c>
      <c r="F84" s="101"/>
      <c r="G84" s="102"/>
      <c r="H84" s="102"/>
      <c r="I84" s="52"/>
      <c r="J84" s="53"/>
    </row>
    <row r="85" spans="1:10" ht="33" customHeight="1" x14ac:dyDescent="0.2">
      <c r="A85" s="43"/>
      <c r="B85" s="55"/>
      <c r="C85" s="4" t="s">
        <v>94</v>
      </c>
      <c r="D85" s="49"/>
      <c r="E85" s="100">
        <f t="shared" si="1"/>
        <v>0</v>
      </c>
      <c r="F85" s="101"/>
      <c r="G85" s="102"/>
      <c r="H85" s="102"/>
      <c r="I85" s="52"/>
      <c r="J85" s="53"/>
    </row>
    <row r="86" spans="1:10" ht="20" x14ac:dyDescent="0.2">
      <c r="A86" s="103"/>
      <c r="B86" s="104"/>
      <c r="C86" s="105"/>
      <c r="D86" s="106"/>
      <c r="E86" s="107"/>
      <c r="F86" s="108"/>
      <c r="G86" s="108"/>
      <c r="H86" s="108"/>
      <c r="I86" s="109"/>
      <c r="J86" s="110"/>
    </row>
    <row r="87" spans="1:10" ht="28" x14ac:dyDescent="0.2">
      <c r="A87" s="111"/>
      <c r="B87" s="111"/>
      <c r="C87" s="111"/>
      <c r="D87" s="112"/>
      <c r="E87" s="111"/>
      <c r="F87" s="111"/>
      <c r="G87" s="111"/>
      <c r="H87" s="111"/>
      <c r="I87" s="113">
        <f>SUM(I74:I85)</f>
        <v>0</v>
      </c>
      <c r="J87" s="114" t="s">
        <v>95</v>
      </c>
    </row>
    <row r="88" spans="1:10" x14ac:dyDescent="0.25">
      <c r="A88" s="115" t="s">
        <v>96</v>
      </c>
      <c r="B88" s="111"/>
      <c r="C88" s="111"/>
      <c r="D88" s="112"/>
      <c r="E88" s="111"/>
      <c r="F88" s="111"/>
      <c r="G88" s="111"/>
      <c r="H88" s="111"/>
      <c r="I88" s="116"/>
      <c r="J88" s="117"/>
    </row>
    <row r="89" spans="1:10" ht="35" customHeight="1" x14ac:dyDescent="0.2">
      <c r="A89" s="148"/>
      <c r="B89" s="148"/>
      <c r="C89" s="148"/>
      <c r="D89" s="148"/>
      <c r="E89" s="148"/>
      <c r="F89" s="148"/>
      <c r="G89" s="148"/>
      <c r="H89" s="148"/>
      <c r="I89" s="148"/>
      <c r="J89" s="148"/>
    </row>
    <row r="90" spans="1:10" ht="35" customHeight="1" x14ac:dyDescent="0.2">
      <c r="A90" s="148"/>
      <c r="B90" s="148"/>
      <c r="C90" s="148"/>
      <c r="D90" s="148"/>
      <c r="E90" s="148"/>
      <c r="F90" s="148"/>
      <c r="G90" s="148"/>
      <c r="H90" s="148"/>
      <c r="I90" s="148"/>
      <c r="J90" s="148"/>
    </row>
    <row r="91" spans="1:10" ht="35" customHeight="1" x14ac:dyDescent="0.2">
      <c r="A91" s="148"/>
      <c r="B91" s="148"/>
      <c r="C91" s="148"/>
      <c r="D91" s="148"/>
      <c r="E91" s="148"/>
      <c r="F91" s="148"/>
      <c r="G91" s="148"/>
      <c r="H91" s="148"/>
      <c r="I91" s="148"/>
      <c r="J91" s="148"/>
    </row>
    <row r="92" spans="1:10" ht="35" customHeight="1" x14ac:dyDescent="0.2">
      <c r="A92" s="148"/>
      <c r="B92" s="148"/>
      <c r="C92" s="148"/>
      <c r="D92" s="148"/>
      <c r="E92" s="148"/>
      <c r="F92" s="148"/>
      <c r="G92" s="148"/>
      <c r="H92" s="148"/>
      <c r="I92" s="148"/>
      <c r="J92" s="148"/>
    </row>
    <row r="93" spans="1:10" ht="35" customHeight="1" x14ac:dyDescent="0.2">
      <c r="A93" s="149"/>
      <c r="B93" s="149"/>
      <c r="C93" s="149"/>
      <c r="D93" s="149"/>
      <c r="E93" s="149"/>
      <c r="F93" s="149"/>
      <c r="G93" s="149"/>
      <c r="H93" s="149"/>
      <c r="I93" s="149"/>
      <c r="J93" s="149"/>
    </row>
    <row r="94" spans="1:10" ht="35" customHeight="1" x14ac:dyDescent="0.2">
      <c r="A94" s="148"/>
      <c r="B94" s="148"/>
      <c r="C94" s="148"/>
      <c r="D94" s="148"/>
      <c r="E94" s="148"/>
      <c r="F94" s="148"/>
      <c r="G94" s="148"/>
      <c r="H94" s="148"/>
      <c r="I94" s="148"/>
      <c r="J94" s="148"/>
    </row>
    <row r="95" spans="1:10" ht="35" customHeight="1" x14ac:dyDescent="0.2">
      <c r="A95" s="148"/>
      <c r="B95" s="148"/>
      <c r="C95" s="148"/>
      <c r="D95" s="148"/>
      <c r="E95" s="148"/>
      <c r="F95" s="148"/>
      <c r="G95" s="148"/>
      <c r="H95" s="148"/>
      <c r="I95" s="148"/>
      <c r="J95" s="148"/>
    </row>
    <row r="96" spans="1:10" ht="35" customHeight="1" x14ac:dyDescent="0.2">
      <c r="A96" s="148"/>
      <c r="B96" s="148"/>
      <c r="C96" s="148"/>
      <c r="D96" s="148"/>
      <c r="E96" s="148"/>
      <c r="F96" s="148"/>
      <c r="G96" s="148"/>
      <c r="H96" s="148"/>
      <c r="I96" s="148"/>
      <c r="J96" s="148"/>
    </row>
    <row r="97" spans="1:10" ht="35" customHeight="1" x14ac:dyDescent="0.2">
      <c r="A97" s="148"/>
      <c r="B97" s="148"/>
      <c r="C97" s="148"/>
      <c r="D97" s="148"/>
      <c r="E97" s="148"/>
      <c r="F97" s="148"/>
      <c r="G97" s="148"/>
      <c r="H97" s="148"/>
      <c r="I97" s="148"/>
      <c r="J97" s="148"/>
    </row>
    <row r="98" spans="1:10" ht="35" customHeight="1" x14ac:dyDescent="0.2">
      <c r="A98" s="148"/>
      <c r="B98" s="148"/>
      <c r="C98" s="148"/>
      <c r="D98" s="148"/>
      <c r="E98" s="148"/>
      <c r="F98" s="148"/>
      <c r="G98" s="148"/>
      <c r="H98" s="148"/>
      <c r="I98" s="148"/>
      <c r="J98" s="148"/>
    </row>
    <row r="99" spans="1:10" x14ac:dyDescent="0.25">
      <c r="A99" s="111"/>
      <c r="B99" s="111"/>
      <c r="C99" s="111"/>
      <c r="D99" s="112"/>
      <c r="E99" s="111"/>
      <c r="F99" s="111"/>
      <c r="G99" s="111"/>
      <c r="H99" s="111"/>
      <c r="I99" s="116"/>
      <c r="J99" s="117"/>
    </row>
  </sheetData>
  <sheetProtection formatCells="0" formatColumns="0" formatRows="0" selectLockedCells="1"/>
  <mergeCells count="4">
    <mergeCell ref="B12:B13"/>
    <mergeCell ref="B69:C69"/>
    <mergeCell ref="A89:J93"/>
    <mergeCell ref="A94:J98"/>
  </mergeCells>
  <conditionalFormatting sqref="H74">
    <cfRule type="cellIs" dxfId="4" priority="5" operator="notEqual">
      <formula>1</formula>
    </cfRule>
  </conditionalFormatting>
  <conditionalFormatting sqref="F74">
    <cfRule type="cellIs" dxfId="3" priority="4" operator="lessThan">
      <formula>$E$77</formula>
    </cfRule>
  </conditionalFormatting>
  <conditionalFormatting sqref="E74">
    <cfRule type="cellIs" dxfId="2" priority="3" operator="greaterThan">
      <formula>$F$77</formula>
    </cfRule>
  </conditionalFormatting>
  <conditionalFormatting sqref="I74">
    <cfRule type="cellIs" dxfId="1" priority="2" operator="greaterThan">
      <formula>100</formula>
    </cfRule>
  </conditionalFormatting>
  <conditionalFormatting sqref="B3:B4">
    <cfRule type="expression" dxfId="0" priority="1">
      <formula>NOT(OR(AND(CompetitionClass="Explorer",LEFT(TeamNo,2)="Ex"),AND(CompetitionClass="Ranger",LEFT(TeamNo,3)="Rng"),ISBLANK($B$3:$B$4)))</formula>
    </cfRule>
  </conditionalFormatting>
  <dataValidations count="2">
    <dataValidation type="list" showInputMessage="1" showErrorMessage="1" promptTitle="Team Number" prompt="Please pick which team you are judging. List filters off competition class or filter set in TeamList tab." sqref="B4" xr:uid="{00000000-0002-0000-0000-000000000000}">
      <formula1>INDIRECT(#REF!)</formula1>
    </dataValidation>
    <dataValidation type="list" showInputMessage="1" showErrorMessage="1" sqref="B3" xr:uid="{00B300C8-001E-4EE0-943F-005E00980088}">
      <formula1>ClassList</formula1>
    </dataValidation>
  </dataValidations>
  <pageMargins left="0.25" right="0.25" top="0.75" bottom="0.75" header="0.3" footer="0.3"/>
  <pageSetup paperSize="5" scale="58" firstPageNumber="2147483648" fitToHeight="0" orientation="landscape" horizontalDpi="2147483648" verticalDpi="2147483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"/>
  <sheetViews>
    <sheetView workbookViewId="0">
      <pane xSplit="9" ySplit="15" topLeftCell="J16" activePane="bottomRight" state="frozen"/>
      <selection activeCell="G5" sqref="G5"/>
      <selection pane="topRight"/>
      <selection pane="bottomLeft"/>
      <selection pane="bottomRight" activeCell="J16" sqref="J16"/>
    </sheetView>
  </sheetViews>
  <sheetFormatPr baseColWidth="10" defaultColWidth="11" defaultRowHeight="16" x14ac:dyDescent="0.2"/>
  <cols>
    <col min="1" max="1" width="17" customWidth="1"/>
    <col min="2" max="2" width="22.6640625" customWidth="1"/>
    <col min="3" max="3" width="43.6640625" customWidth="1"/>
    <col min="4" max="4" width="9.5" customWidth="1"/>
    <col min="5" max="5" width="4.83203125" customWidth="1"/>
    <col min="6" max="6" width="26.6640625" style="118" customWidth="1"/>
    <col min="7" max="7" width="43.6640625" style="118" customWidth="1"/>
    <col min="8" max="8" width="11.1640625" style="118" customWidth="1"/>
    <col min="10" max="10" width="28.33203125" customWidth="1"/>
    <col min="11" max="11" width="16.6640625" bestFit="1" customWidth="1"/>
    <col min="12" max="12" width="12.5" bestFit="1" customWidth="1"/>
  </cols>
  <sheetData>
    <row r="1" spans="1:12" ht="45" customHeight="1" x14ac:dyDescent="0.2">
      <c r="A1" s="119" t="s">
        <v>97</v>
      </c>
      <c r="B1" s="120" t="s">
        <v>98</v>
      </c>
      <c r="C1" s="120" t="s">
        <v>99</v>
      </c>
      <c r="D1" s="121" t="s">
        <v>100</v>
      </c>
      <c r="F1" s="119" t="s">
        <v>101</v>
      </c>
      <c r="G1" s="120" t="s">
        <v>102</v>
      </c>
      <c r="H1" s="121" t="s">
        <v>103</v>
      </c>
      <c r="I1" s="118"/>
    </row>
    <row r="2" spans="1:12" x14ac:dyDescent="0.2">
      <c r="A2" s="122"/>
      <c r="B2" s="123" t="s">
        <v>104</v>
      </c>
      <c r="C2" s="124" t="s">
        <v>105</v>
      </c>
      <c r="D2" s="125">
        <v>0</v>
      </c>
      <c r="F2" s="126" t="s">
        <v>106</v>
      </c>
      <c r="G2" s="127" t="s">
        <v>107</v>
      </c>
      <c r="H2" s="128">
        <v>0</v>
      </c>
      <c r="I2" s="118"/>
    </row>
    <row r="3" spans="1:12" ht="46.5" customHeight="1" x14ac:dyDescent="0.2">
      <c r="A3" s="122"/>
      <c r="B3" s="123" t="s">
        <v>108</v>
      </c>
      <c r="C3" s="124" t="s">
        <v>109</v>
      </c>
      <c r="D3" s="125">
        <v>1</v>
      </c>
      <c r="F3" s="150" t="s">
        <v>110</v>
      </c>
      <c r="G3" s="123" t="s">
        <v>111</v>
      </c>
      <c r="H3" s="129">
        <v>1</v>
      </c>
      <c r="I3" s="118"/>
    </row>
    <row r="4" spans="1:12" ht="46.5" customHeight="1" x14ac:dyDescent="0.2">
      <c r="A4" s="122"/>
      <c r="B4" s="123" t="s">
        <v>112</v>
      </c>
      <c r="C4" s="124" t="s">
        <v>113</v>
      </c>
      <c r="D4" s="125">
        <v>2</v>
      </c>
      <c r="F4" s="150"/>
      <c r="G4" s="130" t="s">
        <v>114</v>
      </c>
      <c r="H4" s="129">
        <v>2</v>
      </c>
      <c r="I4" s="118"/>
    </row>
    <row r="5" spans="1:12" ht="46.5" customHeight="1" x14ac:dyDescent="0.2">
      <c r="A5" s="122"/>
      <c r="B5" s="123" t="s">
        <v>115</v>
      </c>
      <c r="C5" s="124" t="s">
        <v>116</v>
      </c>
      <c r="D5" s="125">
        <v>3</v>
      </c>
      <c r="F5" s="150"/>
      <c r="G5" s="127" t="s">
        <v>117</v>
      </c>
      <c r="H5" s="129">
        <v>3</v>
      </c>
      <c r="I5" s="118"/>
    </row>
    <row r="6" spans="1:12" ht="46.5" customHeight="1" x14ac:dyDescent="0.2">
      <c r="A6" s="131"/>
      <c r="B6" s="123" t="s">
        <v>118</v>
      </c>
      <c r="C6" s="124" t="s">
        <v>119</v>
      </c>
      <c r="D6" s="125">
        <v>4</v>
      </c>
      <c r="F6" s="132"/>
      <c r="G6" s="127" t="s">
        <v>120</v>
      </c>
      <c r="H6" s="129">
        <v>4</v>
      </c>
      <c r="I6" s="118"/>
      <c r="J6" s="118"/>
      <c r="K6" s="118"/>
      <c r="L6" s="118"/>
    </row>
    <row r="7" spans="1:12" x14ac:dyDescent="0.2">
      <c r="H7" s="133"/>
    </row>
    <row r="8" spans="1:12" ht="45" customHeight="1" x14ac:dyDescent="0.2">
      <c r="F8" s="119" t="s">
        <v>121</v>
      </c>
      <c r="G8" s="120" t="s">
        <v>102</v>
      </c>
      <c r="H8" s="134" t="s">
        <v>122</v>
      </c>
    </row>
    <row r="9" spans="1:12" x14ac:dyDescent="0.2">
      <c r="F9" s="126" t="s">
        <v>106</v>
      </c>
      <c r="G9" s="123" t="s">
        <v>107</v>
      </c>
      <c r="H9" s="129">
        <v>0</v>
      </c>
    </row>
    <row r="10" spans="1:12" ht="60.75" customHeight="1" x14ac:dyDescent="0.2">
      <c r="F10" s="150" t="s">
        <v>123</v>
      </c>
      <c r="G10" s="123" t="s">
        <v>111</v>
      </c>
      <c r="H10" s="129">
        <v>1</v>
      </c>
    </row>
    <row r="11" spans="1:12" x14ac:dyDescent="0.2">
      <c r="F11" s="150"/>
      <c r="G11" s="130" t="s">
        <v>114</v>
      </c>
      <c r="H11" s="129">
        <v>2</v>
      </c>
    </row>
    <row r="12" spans="1:12" x14ac:dyDescent="0.2">
      <c r="F12" s="150"/>
      <c r="G12" s="127" t="s">
        <v>124</v>
      </c>
      <c r="H12" s="129">
        <v>3</v>
      </c>
    </row>
    <row r="13" spans="1:12" x14ac:dyDescent="0.2">
      <c r="F13" s="132"/>
      <c r="G13" s="127" t="s">
        <v>125</v>
      </c>
      <c r="H13" s="129">
        <v>4</v>
      </c>
    </row>
    <row r="14" spans="1:12" x14ac:dyDescent="0.2">
      <c r="A14" s="118" t="s">
        <v>126</v>
      </c>
      <c r="B14" s="118">
        <v>100</v>
      </c>
    </row>
    <row r="15" spans="1:12" x14ac:dyDescent="0.2">
      <c r="A15" s="118" t="s">
        <v>127</v>
      </c>
      <c r="B15" s="118">
        <v>4</v>
      </c>
    </row>
  </sheetData>
  <sheetProtection sheet="1" objects="1" scenarios="1" formatCells="0" formatColumns="0" formatRows="0"/>
  <mergeCells count="2">
    <mergeCell ref="F3:F5"/>
    <mergeCell ref="F10:F12"/>
  </mergeCells>
  <pageMargins left="0.75" right="0.75" top="1" bottom="1" header="0.5" footer="0.5"/>
  <pageSetup paperSize="9" scale="62" firstPageNumber="2147483648" orientation="landscape" horizontalDpi="2147483648" verticalDpi="21474836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58"/>
  <sheetViews>
    <sheetView showGridLines="0" topLeftCell="A45" zoomScale="90" workbookViewId="0">
      <selection activeCell="B10" sqref="B10"/>
    </sheetView>
  </sheetViews>
  <sheetFormatPr baseColWidth="10" defaultColWidth="8.83203125" defaultRowHeight="21" x14ac:dyDescent="0.2"/>
  <cols>
    <col min="1" max="1" width="3.6640625" style="135" customWidth="1"/>
    <col min="2" max="2" width="212" style="135" customWidth="1"/>
    <col min="3" max="16384" width="8.83203125" style="135"/>
  </cols>
  <sheetData>
    <row r="1" spans="2:14" ht="172.5" customHeight="1" x14ac:dyDescent="0.2">
      <c r="B1" s="136" t="s">
        <v>128</v>
      </c>
    </row>
    <row r="3" spans="2:14" ht="26" x14ac:dyDescent="0.2">
      <c r="B3" s="151" t="s">
        <v>129</v>
      </c>
      <c r="C3" s="152"/>
      <c r="D3" s="152"/>
    </row>
    <row r="4" spans="2:14" x14ac:dyDescent="0.2">
      <c r="B4" s="135" t="s">
        <v>130</v>
      </c>
    </row>
    <row r="5" spans="2:14" x14ac:dyDescent="0.2">
      <c r="B5" s="135" t="s">
        <v>131</v>
      </c>
    </row>
    <row r="6" spans="2:14" x14ac:dyDescent="0.2">
      <c r="B6" s="135" t="s">
        <v>132</v>
      </c>
    </row>
    <row r="8" spans="2:14" ht="26" x14ac:dyDescent="0.2">
      <c r="B8" s="151" t="s">
        <v>62</v>
      </c>
      <c r="C8" s="152"/>
      <c r="D8" s="152"/>
    </row>
    <row r="9" spans="2:14" s="139" customFormat="1" ht="22" x14ac:dyDescent="0.2">
      <c r="B9" s="140" t="s">
        <v>133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2:14" ht="26" x14ac:dyDescent="0.2">
      <c r="B10" s="137"/>
      <c r="C10" s="138"/>
      <c r="D10" s="138"/>
    </row>
    <row r="11" spans="2:14" ht="26" x14ac:dyDescent="0.2">
      <c r="B11" s="151" t="s">
        <v>134</v>
      </c>
      <c r="C11" s="152"/>
      <c r="D11" s="152"/>
    </row>
    <row r="12" spans="2:14" x14ac:dyDescent="0.2">
      <c r="B12" s="141"/>
      <c r="C12" s="142"/>
      <c r="D12" s="142"/>
    </row>
    <row r="13" spans="2:14" ht="24" x14ac:dyDescent="0.2">
      <c r="B13" s="153" t="s">
        <v>135</v>
      </c>
      <c r="C13" s="154"/>
      <c r="D13" s="154"/>
    </row>
    <row r="14" spans="2:14" s="139" customFormat="1" ht="22" x14ac:dyDescent="0.2">
      <c r="B14" s="140" t="s">
        <v>136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2:14" ht="22" x14ac:dyDescent="0.2">
      <c r="B15" s="140" t="s">
        <v>137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2:14" ht="22" x14ac:dyDescent="0.2">
      <c r="B16" s="140" t="s">
        <v>138</v>
      </c>
    </row>
    <row r="17" spans="2:14" s="139" customFormat="1" ht="22" x14ac:dyDescent="0.2">
      <c r="B17" s="140" t="s">
        <v>139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2:14" s="139" customFormat="1" ht="22" x14ac:dyDescent="0.2">
      <c r="B18" s="140" t="s">
        <v>140</v>
      </c>
    </row>
    <row r="19" spans="2:14" ht="22" x14ac:dyDescent="0.2">
      <c r="B19" s="140" t="s">
        <v>141</v>
      </c>
    </row>
    <row r="20" spans="2:14" ht="44" x14ac:dyDescent="0.2">
      <c r="B20" s="140" t="s">
        <v>142</v>
      </c>
    </row>
    <row r="21" spans="2:14" ht="22" x14ac:dyDescent="0.2">
      <c r="B21" s="140" t="s">
        <v>143</v>
      </c>
    </row>
    <row r="23" spans="2:14" x14ac:dyDescent="0.2">
      <c r="B23" s="144" t="s">
        <v>144</v>
      </c>
    </row>
    <row r="34" spans="2:2" x14ac:dyDescent="0.2">
      <c r="B34" s="143"/>
    </row>
    <row r="52" spans="2:4" ht="24" x14ac:dyDescent="0.2">
      <c r="B52" s="153" t="s">
        <v>145</v>
      </c>
      <c r="C52" s="154"/>
      <c r="D52" s="154"/>
    </row>
    <row r="53" spans="2:4" ht="22" x14ac:dyDescent="0.2">
      <c r="B53" s="143" t="s">
        <v>146</v>
      </c>
      <c r="C53" s="143"/>
      <c r="D53" s="143"/>
    </row>
    <row r="54" spans="2:4" ht="22" x14ac:dyDescent="0.2">
      <c r="B54" s="143" t="s">
        <v>147</v>
      </c>
    </row>
    <row r="55" spans="2:4" ht="22" x14ac:dyDescent="0.2">
      <c r="B55" s="143" t="s">
        <v>148</v>
      </c>
    </row>
    <row r="56" spans="2:4" x14ac:dyDescent="0.2">
      <c r="B56" s="143"/>
    </row>
    <row r="58" spans="2:4" x14ac:dyDescent="0.2">
      <c r="B58" s="144" t="s">
        <v>149</v>
      </c>
    </row>
  </sheetData>
  <mergeCells count="5">
    <mergeCell ref="B3:D3"/>
    <mergeCell ref="B8:D8"/>
    <mergeCell ref="B11:D11"/>
    <mergeCell ref="B13:D13"/>
    <mergeCell ref="B52:D52"/>
  </mergeCells>
  <pageMargins left="0.25" right="0.25" top="0.75" bottom="0.75" header="0.3" footer="0.3"/>
  <pageSetup paperSize="5" scale="72" firstPageNumber="2147483648" fitToHeight="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SCORING</vt:lpstr>
      <vt:lpstr>RUBRIC</vt:lpstr>
      <vt:lpstr>Scoring Supplemental Info.</vt:lpstr>
      <vt:lpstr>RUBRIC!Область_печати</vt:lpstr>
      <vt:lpstr>CompetitionClass</vt:lpstr>
      <vt:lpstr>JName</vt:lpstr>
      <vt:lpstr>OtherComments1</vt:lpstr>
      <vt:lpstr>SCORING!Print_Titles</vt:lpstr>
      <vt:lpstr>RUBRIC_SCALE</vt:lpstr>
      <vt:lpstr>SCORE_SCALE</vt:lpstr>
      <vt:lpstr>TeamNo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Мун Сергей</cp:lastModifiedBy>
  <cp:revision>2</cp:revision>
  <dcterms:created xsi:type="dcterms:W3CDTF">2017-02-19T19:10:57Z</dcterms:created>
  <dcterms:modified xsi:type="dcterms:W3CDTF">2022-02-28T14:11:16Z</dcterms:modified>
</cp:coreProperties>
</file>