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un/Documents/Проекты/ЦМИТ Бортника/"/>
    </mc:Choice>
  </mc:AlternateContent>
  <xr:revisionPtr revIDLastSave="0" documentId="13_ncr:1_{137DDFE1-5081-5B44-98C0-CC99CEE13DA9}" xr6:coauthVersionLast="40" xr6:coauthVersionMax="40" xr10:uidLastSave="{00000000-0000-0000-0000-000000000000}"/>
  <bookViews>
    <workbookView xWindow="0" yWindow="460" windowWidth="25600" windowHeight="16060" tabRatio="500" activeTab="1" xr2:uid="{00000000-000D-0000-FFFF-FFFF00000000}"/>
  </bookViews>
  <sheets>
    <sheet name="Оценка" sheetId="1" r:id="rId1"/>
    <sheet name="Критерии" sheetId="2" r:id="rId2"/>
  </sheets>
  <definedNames>
    <definedName name="_xlnm.Print_Titles" localSheetId="0">Оценка!$4:$4</definedName>
    <definedName name="_xlnm.Print_Area" localSheetId="0">Оценка!$A$1:$J$87</definedName>
    <definedName name="RUBRIC_SCALE">Критерии!$C$15</definedName>
    <definedName name="SCORE_SCALE">Критерии!$C$14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74" i="1"/>
  <c r="E75" i="1"/>
  <c r="E73" i="1"/>
  <c r="E70" i="1"/>
  <c r="E67" i="1"/>
  <c r="E66" i="1"/>
  <c r="E65" i="1"/>
  <c r="E63" i="1"/>
  <c r="E62" i="1"/>
  <c r="E60" i="1"/>
  <c r="E59" i="1"/>
  <c r="E56" i="1"/>
  <c r="E54" i="1"/>
  <c r="E53" i="1"/>
  <c r="E50" i="1"/>
  <c r="E49" i="1"/>
  <c r="E46" i="1"/>
  <c r="E45" i="1"/>
  <c r="E44" i="1"/>
  <c r="E43" i="1"/>
  <c r="E41" i="1"/>
  <c r="E40" i="1"/>
  <c r="E38" i="1"/>
  <c r="E37" i="1"/>
  <c r="E36" i="1"/>
  <c r="E35" i="1"/>
  <c r="E32" i="1"/>
  <c r="E31" i="1"/>
  <c r="E30" i="1"/>
  <c r="E28" i="1"/>
  <c r="E25" i="1"/>
  <c r="E24" i="1"/>
  <c r="E22" i="1"/>
  <c r="E21" i="1"/>
  <c r="E20" i="1"/>
  <c r="E18" i="1"/>
  <c r="E17" i="1"/>
  <c r="E14" i="1"/>
  <c r="E13" i="1"/>
  <c r="E12" i="1"/>
  <c r="E9" i="1"/>
  <c r="E10" i="1"/>
  <c r="E8" i="1"/>
  <c r="E6" i="1"/>
  <c r="G6" i="1" s="1"/>
  <c r="I6" i="1" s="1"/>
  <c r="I77" i="1" s="1"/>
  <c r="I87" i="1" s="1"/>
  <c r="E26" i="1"/>
  <c r="G26" i="1"/>
  <c r="I26" i="1" s="1"/>
  <c r="E33" i="1"/>
  <c r="G33" i="1"/>
  <c r="I33" i="1"/>
  <c r="E47" i="1"/>
  <c r="G47" i="1" s="1"/>
  <c r="I47" i="1" s="1"/>
  <c r="E51" i="1"/>
  <c r="G51" i="1" s="1"/>
  <c r="I51" i="1" s="1"/>
  <c r="E57" i="1"/>
  <c r="G57" i="1"/>
  <c r="I57" i="1" s="1"/>
  <c r="E68" i="1"/>
  <c r="F68" i="1"/>
  <c r="G68" i="1"/>
  <c r="I68" i="1" s="1"/>
  <c r="E71" i="1"/>
  <c r="G71" i="1"/>
  <c r="I71" i="1"/>
  <c r="E81" i="1"/>
  <c r="E82" i="1"/>
  <c r="E80" i="1"/>
  <c r="I80" i="1" s="1"/>
  <c r="E84" i="1"/>
  <c r="E85" i="1"/>
  <c r="E83" i="1"/>
  <c r="I83" i="1" s="1"/>
  <c r="H77" i="1"/>
  <c r="F77" i="1"/>
  <c r="E77" i="1" l="1"/>
</calcChain>
</file>

<file path=xl/sharedStrings.xml><?xml version="1.0" encoding="utf-8"?>
<sst xmlns="http://schemas.openxmlformats.org/spreadsheetml/2006/main" count="136" uniqueCount="125">
  <si>
    <t>Scoring Rubric (applies to all score Items)</t>
  </si>
  <si>
    <t>Raw Score</t>
  </si>
  <si>
    <t>Weight</t>
  </si>
  <si>
    <t>Base Score</t>
  </si>
  <si>
    <t>Max Points
(cat)</t>
  </si>
  <si>
    <t>Total %
(check:100)</t>
  </si>
  <si>
    <t>Discretionary points</t>
  </si>
  <si>
    <t>Deduction points</t>
  </si>
  <si>
    <t>Final Score</t>
  </si>
  <si>
    <t xml:space="preserve">ФИО судьи:  </t>
  </si>
  <si>
    <t>Название команды/организация</t>
  </si>
  <si>
    <t>Категория</t>
  </si>
  <si>
    <t>Критерий</t>
  </si>
  <si>
    <t>Требования</t>
  </si>
  <si>
    <t>Очки</t>
  </si>
  <si>
    <t>Макс очки</t>
  </si>
  <si>
    <t>%</t>
  </si>
  <si>
    <t>Вес</t>
  </si>
  <si>
    <t>Баллы за категорию</t>
  </si>
  <si>
    <t>за категорию</t>
  </si>
  <si>
    <t>Требования выполняются на 100% = 4 очка
Требования выполняются на 75% = 3 очка
Требования выполняются на 50% = 2 очка
Требования выполняются на 25% = 1 очкj</t>
  </si>
  <si>
    <t>Используйте эту шкалу далее</t>
  </si>
  <si>
    <t>Общая</t>
  </si>
  <si>
    <t>Общие требования</t>
  </si>
  <si>
    <t>Не более 10 стр, размер шрифта не менее 12 пт (только  Times New Roman, Arial, Calibri), все измерения в системе СИ (кроме тех, которые традиционно используют другие системы, например дюймовые трубы ПВХ США)</t>
  </si>
  <si>
    <t xml:space="preserve">На титульной странице есть название компании, название и местоположение организации (город, край), члены команды и их роли, наставники. </t>
  </si>
  <si>
    <t>Аннотация обеспечивает ясное и обобщенное описание работы. Размер аннотации до 150 слов.</t>
  </si>
  <si>
    <t>Использование изображений</t>
  </si>
  <si>
    <t>Есть фото собранного аппарата</t>
  </si>
  <si>
    <t>Рациональное исопльзование фотографий, диаграмм для описания аппапарата и процесса его разработки.</t>
  </si>
  <si>
    <t>Имеется хотя бы один хорошо выполненный чертеж или эскиз</t>
  </si>
  <si>
    <t>На диаграммах и рисунках используется разумная маркировка, подписи, размеры и др.</t>
  </si>
  <si>
    <t>Понимание</t>
  </si>
  <si>
    <t>Дизайн документа</t>
  </si>
  <si>
    <t>Благодарности и ссылки</t>
  </si>
  <si>
    <t>Демонстрируют четкое понимание технических и научных концепций и их взаимосвязи с проектированием и использованием ТНПА</t>
  </si>
  <si>
    <t>В документе четко описывается процесс проектирования и изготовления ТНПА и его частей</t>
  </si>
  <si>
    <t>Тщательное внимание к грамматике и орфографии</t>
  </si>
  <si>
    <t>Документ тщательно подготовлен, с уделением особого внимания способам донесения информации и эстетической стороны</t>
  </si>
  <si>
    <t>Документ отображает профессионализм компании</t>
  </si>
  <si>
    <t>Документ содержит правильно документированный список ссылок: книги, журналы, веб-сайты и т. д., используемых в качестве источников. Приведеные компании, физические лица, которые предоставили средства, оборудование и или техническую/моральную поддержку.</t>
  </si>
  <si>
    <t>Документ отражает адекватное признание вкладов компаний и частных лиц, которые предоставили команде средства, оборудование и/или другую поддержку.</t>
  </si>
  <si>
    <t>Командная работа</t>
  </si>
  <si>
    <t>Усилия компания</t>
  </si>
  <si>
    <t>Проектное управление</t>
  </si>
  <si>
    <t>Документ наглядно демонстрирует, что ТНПА и документ были сделаны  усилиями компании, а не наставниками или профессионалами</t>
  </si>
  <si>
    <t>Команда разработала и поддерживала график разработки ТНПА</t>
  </si>
  <si>
    <t>Описывает используемые процессы планирования и организации работы</t>
  </si>
  <si>
    <t>Описывает способы управления ресурсами, процессами и протоколами для достижения целей проекта и решения повседневных операционных задач и проблем</t>
  </si>
  <si>
    <t>Обоснование разработки</t>
  </si>
  <si>
    <t>Наполнение</t>
  </si>
  <si>
    <t>Свое против покупного, повторно используемое против нового</t>
  </si>
  <si>
    <t>Логично описывает поэтапный процесс планирования и проектирования.</t>
  </si>
  <si>
    <t>Описывает, как в процессе проектирования идеи создавались, оценивались и выбирались</t>
  </si>
  <si>
    <t>Обсуждается наука и/или техника/технологии, лежащие в основе решения задач</t>
  </si>
  <si>
    <t>Предоставляет четкое описание и разумное обоснование выбора решений, связанных со стоимостью, размером и весом.</t>
  </si>
  <si>
    <t>Демонстрировал понимание роли науки и промышленности при разработке ТНПА</t>
  </si>
  <si>
    <t>Приводят четкое описание и разумное обоснование выбора вариантов для выполнения задач миссии</t>
  </si>
  <si>
    <t>Процесс принятия решения об использовании новых или повторно используемых компонентов четко сформулирован и разумно обоснован</t>
  </si>
  <si>
    <t>Процесс принятия решения об использовании собственных или коммерческих компонентов четко сформулирован и разумно обоснован</t>
  </si>
  <si>
    <t>Продемонстрировано полное понимание принципов работы новых или повторно используемых компонентов</t>
  </si>
  <si>
    <t>Продемонстрировано глубокое понимание принципов работы собственных или коммерческих компонентов</t>
  </si>
  <si>
    <t>Электрическая схема</t>
  </si>
  <si>
    <t>System Integration Diagrams (электрическая схема)</t>
  </si>
  <si>
    <t>Сделана с использование  средст CAD, разделяет поверхностное оборудование и сам ТНПА, включает предохранитель выключатель и показывает его местоположение, а также использует электрические, гидравлические и/или пневматические символы ANSI, NEMA или IEC</t>
  </si>
  <si>
    <t>SID имеет соответствующий уровень детализации: это системный уровень схема подключения (не схема уровня компонентов)</t>
  </si>
  <si>
    <t>Безопасность</t>
  </si>
  <si>
    <t>Процедуры</t>
  </si>
  <si>
    <t>Описывает особенности (features) и философию безопасности</t>
  </si>
  <si>
    <t>Описывает, как аппарат был разработан, чтобы соответствовать требованиям безопасности</t>
  </si>
  <si>
    <t>Критический анализ</t>
  </si>
  <si>
    <t>Тестирование и решение тех проблем</t>
  </si>
  <si>
    <t>Вызовы/проблемы</t>
  </si>
  <si>
    <t>Усвоенные уроки</t>
  </si>
  <si>
    <t>Описывает как собранный аппарат тестировался</t>
  </si>
  <si>
    <t>Описывает стратегии и методы устранения неполадок</t>
  </si>
  <si>
    <t>Описывает, по крайней мере, одну существенную техническую проблему, и процесс ее решения</t>
  </si>
  <si>
    <t>Описывает использование прототипирования и тестирования для оценки вариантов при разрботке</t>
  </si>
  <si>
    <t>Описывает усвоенные технические уроки</t>
  </si>
  <si>
    <t>Описывает усвоенные межличностные и управленческие уроки</t>
  </si>
  <si>
    <t>Описывает развитие навыков</t>
  </si>
  <si>
    <t>Будущие улучшения</t>
  </si>
  <si>
    <t>Рефлексия</t>
  </si>
  <si>
    <t>Обеспечивает продуманное и логичное обсуждение, по крайней мере, одного потенциального усовершенствования ТНПА, процесса разработки или управления проектом</t>
  </si>
  <si>
    <t>Учет</t>
  </si>
  <si>
    <t>Бюджет</t>
  </si>
  <si>
    <t>Тщательное и точное описание бюджетного планирования</t>
  </si>
  <si>
    <t>Четкое разделение между купленными, повторно использованными и пожертвованными товарами (компонентами)</t>
  </si>
  <si>
    <t>Все источники дохода указаны и произведена справедливая оценка  рыночной стоимости пожертвований (предметов, услуг и времени)</t>
  </si>
  <si>
    <t>В документе описывается исключительный дизайн аппарата, датчиков, полезной нагрузки, программного обеспечения или других функций</t>
  </si>
  <si>
    <t>Документы описывают значительные усилия по проектированию и изготовлению каждого компонента ТНПА</t>
  </si>
  <si>
    <t>Дололнительные очки</t>
  </si>
  <si>
    <t>Штрафные очки</t>
  </si>
  <si>
    <t>Имеются доказательства того, что работа выполнялась наставниками, родителями или другими людьми, не являющимися членами команды</t>
  </si>
  <si>
    <t>Значительное злоупотребление коммерческими или повторно используемыми компонентами без достаточного обоснования</t>
  </si>
  <si>
    <t>Сумма баллов</t>
  </si>
  <si>
    <t>Баллы за критерий</t>
  </si>
  <si>
    <t>Результат</t>
  </si>
  <si>
    <t>Дополнительные очки</t>
  </si>
  <si>
    <t>Степень</t>
  </si>
  <si>
    <t>Отсутствует</t>
  </si>
  <si>
    <t>Не включено, не возможно оценить</t>
  </si>
  <si>
    <t>Критерии</t>
  </si>
  <si>
    <t>Нет</t>
  </si>
  <si>
    <t>Требуется доработка</t>
  </si>
  <si>
    <t>Усилия, выполненные, отвечают некоторым ключевым требованиям. Понимание или обработка ключевых требований требует больше глубины</t>
  </si>
  <si>
    <t xml:space="preserve"> - Новизна
- Глубина понимания
- Глубина анализа
- Эффективность (функции в соответствии с назначением)
- Качество исполнения</t>
  </si>
  <si>
    <t>Слабо</t>
  </si>
  <si>
    <t>Частично удовлетворяет требованиям</t>
  </si>
  <si>
    <t>Демонстрируется понимание и отвечает большинству ключевых требований</t>
  </si>
  <si>
    <t>Средне</t>
  </si>
  <si>
    <t>Удовлетворяет требованиям</t>
  </si>
  <si>
    <t>Показывает полное понимание и отвечает всем ключевым требованиям</t>
  </si>
  <si>
    <t>Хорошо</t>
  </si>
  <si>
    <t>Превышает требования</t>
  </si>
  <si>
    <t>Выходит за рамки ключевых требований, демонстрируя исключительную глубину и широту понимания</t>
  </si>
  <si>
    <t>Отлично</t>
  </si>
  <si>
    <t>Штрафы</t>
  </si>
  <si>
    <t>Спепень</t>
  </si>
  <si>
    <t xml:space="preserve"> - Степень, в которой команда полагалась на внешнюю помощь, уже существующую работу и/или приобретенные компоненты и услуги</t>
  </si>
  <si>
    <t>Сильно</t>
  </si>
  <si>
    <t>Очень сильно</t>
  </si>
  <si>
    <t>Описывает шаги для выявления и устранения проблем безопасности</t>
  </si>
  <si>
    <t>Комментарии</t>
  </si>
  <si>
    <t>Лист оценки технического отчета 2019 MATE Russia-Far East ROV Competition Scout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</si>
</sst>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2"/>
      <name val="Arial"/>
      <family val="2"/>
    </font>
    <font>
      <b/>
      <sz val="12"/>
      <color theme="2"/>
      <name val="Arial"/>
      <family val="2"/>
    </font>
    <font>
      <b/>
      <sz val="14"/>
      <color theme="5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4"/>
      <color theme="9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4"/>
      <color theme="9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9"/>
      <name val="Calibri"/>
      <family val="2"/>
      <scheme val="minor"/>
    </font>
    <font>
      <sz val="14"/>
      <color rgb="FF244062"/>
      <name val="Calibri"/>
      <family val="2"/>
      <scheme val="minor"/>
    </font>
    <font>
      <b/>
      <sz val="11"/>
      <color theme="9"/>
      <name val="Arial"/>
      <family val="2"/>
    </font>
    <font>
      <b/>
      <sz val="14"/>
      <color rgb="FF244062"/>
      <name val="Arial"/>
      <family val="2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8"/>
      <color theme="9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12"/>
      <color theme="9"/>
      <name val="Arial"/>
      <family val="2"/>
    </font>
    <font>
      <sz val="18"/>
      <color theme="9"/>
      <name val="Calibri"/>
      <family val="2"/>
      <scheme val="minor"/>
    </font>
    <font>
      <sz val="20"/>
      <color theme="9"/>
      <name val="Calibri"/>
      <family val="2"/>
      <scheme val="minor"/>
    </font>
    <font>
      <sz val="14"/>
      <color theme="9"/>
      <name val="Arial"/>
      <family val="2"/>
    </font>
    <font>
      <b/>
      <sz val="18"/>
      <color theme="9"/>
      <name val="Arial"/>
      <family val="2"/>
    </font>
    <font>
      <b/>
      <sz val="22"/>
      <color theme="9"/>
      <name val="Calibri"/>
      <family val="2"/>
      <scheme val="minor"/>
    </font>
    <font>
      <sz val="14"/>
      <color theme="5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95B3D7"/>
        <bgColor rgb="FF000000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6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5" fillId="0" borderId="0" xfId="0" applyFont="1" applyProtection="1"/>
    <xf numFmtId="0" fontId="4" fillId="0" borderId="0" xfId="0" applyFont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vertical="center" wrapText="1"/>
    </xf>
    <xf numFmtId="0" fontId="1" fillId="4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0" fillId="4" borderId="0" xfId="0" applyFont="1" applyFill="1" applyAlignment="1" applyProtection="1">
      <alignment vertical="center" wrapText="1"/>
    </xf>
    <xf numFmtId="0" fontId="1" fillId="0" borderId="0" xfId="0" applyFont="1" applyProtection="1"/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7" fillId="3" borderId="6" xfId="0" applyFont="1" applyFill="1" applyBorder="1"/>
    <xf numFmtId="0" fontId="9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3" borderId="10" xfId="0" applyFont="1" applyFill="1" applyBorder="1"/>
    <xf numFmtId="0" fontId="7" fillId="3" borderId="8" xfId="0" applyFont="1" applyFill="1" applyBorder="1"/>
    <xf numFmtId="0" fontId="9" fillId="5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Protection="1"/>
    <xf numFmtId="0" fontId="8" fillId="6" borderId="0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8" borderId="0" xfId="0" applyFill="1" applyProtection="1"/>
    <xf numFmtId="0" fontId="12" fillId="8" borderId="0" xfId="0" applyFont="1" applyFill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9" fontId="13" fillId="6" borderId="0" xfId="499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center" vertical="center"/>
    </xf>
    <xf numFmtId="0" fontId="16" fillId="6" borderId="0" xfId="0" applyFont="1" applyFill="1" applyBorder="1" applyAlignment="1" applyProtection="1">
      <alignment horizontal="center" vertical="center"/>
    </xf>
    <xf numFmtId="9" fontId="16" fillId="6" borderId="0" xfId="499" applyFont="1" applyFill="1" applyBorder="1" applyAlignment="1" applyProtection="1">
      <alignment horizontal="center" vertical="center"/>
    </xf>
    <xf numFmtId="1" fontId="17" fillId="5" borderId="0" xfId="0" applyNumberFormat="1" applyFont="1" applyFill="1" applyBorder="1" applyAlignment="1" applyProtection="1">
      <alignment horizontal="center" vertical="center" wrapText="1"/>
    </xf>
    <xf numFmtId="1" fontId="18" fillId="5" borderId="0" xfId="0" applyNumberFormat="1" applyFont="1" applyFill="1" applyBorder="1" applyAlignment="1" applyProtection="1">
      <alignment horizontal="center" vertical="center" wrapText="1"/>
    </xf>
    <xf numFmtId="9" fontId="18" fillId="5" borderId="0" xfId="499" applyFont="1" applyFill="1" applyBorder="1" applyAlignment="1" applyProtection="1">
      <alignment horizontal="center" vertical="center" wrapText="1"/>
    </xf>
    <xf numFmtId="2" fontId="17" fillId="5" borderId="0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1" fontId="21" fillId="3" borderId="0" xfId="0" applyNumberFormat="1" applyFont="1" applyFill="1" applyBorder="1" applyAlignment="1" applyProtection="1">
      <alignment horizontal="center" vertical="center"/>
    </xf>
    <xf numFmtId="1" fontId="22" fillId="3" borderId="0" xfId="0" applyNumberFormat="1" applyFont="1" applyFill="1" applyBorder="1" applyAlignment="1" applyProtection="1">
      <alignment horizontal="center" vertical="center"/>
    </xf>
    <xf numFmtId="9" fontId="22" fillId="3" borderId="0" xfId="499" applyFont="1" applyFill="1" applyBorder="1" applyAlignment="1" applyProtection="1">
      <alignment horizontal="center" vertical="center"/>
    </xf>
    <xf numFmtId="1" fontId="23" fillId="3" borderId="0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 wrapText="1"/>
    </xf>
    <xf numFmtId="1" fontId="17" fillId="2" borderId="0" xfId="0" applyNumberFormat="1" applyFont="1" applyFill="1" applyBorder="1" applyAlignment="1" applyProtection="1">
      <alignment horizontal="center" vertical="center" wrapText="1"/>
    </xf>
    <xf numFmtId="1" fontId="18" fillId="2" borderId="0" xfId="0" applyNumberFormat="1" applyFont="1" applyFill="1" applyBorder="1" applyAlignment="1" applyProtection="1">
      <alignment horizontal="center" vertical="center" wrapText="1"/>
    </xf>
    <xf numFmtId="9" fontId="18" fillId="2" borderId="0" xfId="499" applyFont="1" applyFill="1" applyBorder="1" applyAlignment="1" applyProtection="1">
      <alignment horizontal="center" vertical="center" wrapText="1"/>
    </xf>
    <xf numFmtId="1" fontId="26" fillId="9" borderId="0" xfId="0" applyNumberFormat="1" applyFont="1" applyFill="1" applyAlignment="1">
      <alignment horizontal="center" vertical="center"/>
    </xf>
    <xf numFmtId="9" fontId="26" fillId="9" borderId="0" xfId="0" applyNumberFormat="1" applyFont="1" applyFill="1" applyAlignment="1">
      <alignment horizontal="center" vertical="center"/>
    </xf>
    <xf numFmtId="1" fontId="23" fillId="9" borderId="0" xfId="0" applyNumberFormat="1" applyFont="1" applyFill="1" applyAlignment="1">
      <alignment horizontal="center" vertical="center"/>
    </xf>
    <xf numFmtId="1" fontId="17" fillId="10" borderId="0" xfId="0" applyNumberFormat="1" applyFont="1" applyFill="1" applyAlignment="1">
      <alignment horizontal="center" vertical="center" wrapText="1"/>
    </xf>
    <xf numFmtId="1" fontId="28" fillId="10" borderId="0" xfId="0" applyNumberFormat="1" applyFont="1" applyFill="1" applyAlignment="1">
      <alignment horizontal="center" vertical="center" wrapText="1"/>
    </xf>
    <xf numFmtId="9" fontId="28" fillId="10" borderId="0" xfId="0" applyNumberFormat="1" applyFont="1" applyFill="1" applyAlignment="1">
      <alignment horizontal="center" vertical="center" wrapText="1"/>
    </xf>
    <xf numFmtId="1" fontId="23" fillId="11" borderId="0" xfId="0" applyNumberFormat="1" applyFont="1" applyFill="1" applyBorder="1" applyAlignment="1" applyProtection="1">
      <alignment horizontal="center" vertical="center"/>
    </xf>
    <xf numFmtId="1" fontId="29" fillId="11" borderId="0" xfId="0" applyNumberFormat="1" applyFont="1" applyFill="1" applyBorder="1" applyAlignment="1" applyProtection="1">
      <alignment horizontal="center" vertical="center"/>
    </xf>
    <xf numFmtId="9" fontId="29" fillId="11" borderId="0" xfId="499" applyFont="1" applyFill="1" applyBorder="1" applyAlignment="1" applyProtection="1">
      <alignment horizontal="center" vertical="center"/>
    </xf>
    <xf numFmtId="1" fontId="30" fillId="3" borderId="0" xfId="499" applyNumberFormat="1" applyFont="1" applyFill="1" applyBorder="1" applyAlignment="1" applyProtection="1">
      <alignment horizontal="center" vertical="center"/>
    </xf>
    <xf numFmtId="1" fontId="31" fillId="3" borderId="0" xfId="499" applyNumberFormat="1" applyFont="1" applyFill="1" applyBorder="1" applyAlignment="1" applyProtection="1">
      <alignment horizontal="center" vertical="center"/>
    </xf>
    <xf numFmtId="9" fontId="31" fillId="3" borderId="0" xfId="499" applyFont="1" applyFill="1" applyBorder="1" applyAlignment="1" applyProtection="1">
      <alignment horizontal="center" vertical="center"/>
    </xf>
    <xf numFmtId="2" fontId="32" fillId="5" borderId="0" xfId="499" applyNumberFormat="1" applyFont="1" applyFill="1" applyBorder="1" applyAlignment="1" applyProtection="1">
      <alignment horizontal="center" vertical="center"/>
    </xf>
    <xf numFmtId="1" fontId="33" fillId="0" borderId="9" xfId="0" applyNumberFormat="1" applyFont="1" applyFill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9" fontId="23" fillId="0" borderId="4" xfId="499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34" fillId="6" borderId="0" xfId="0" applyFont="1" applyFill="1" applyBorder="1" applyAlignment="1" applyProtection="1">
      <alignment horizontal="center" vertical="center" wrapText="1"/>
    </xf>
    <xf numFmtId="1" fontId="17" fillId="10" borderId="0" xfId="0" applyNumberFormat="1" applyFont="1" applyFill="1" applyAlignment="1" applyProtection="1">
      <alignment horizontal="center" vertical="center" wrapText="1"/>
    </xf>
    <xf numFmtId="9" fontId="24" fillId="2" borderId="0" xfId="499" applyFont="1" applyFill="1" applyBorder="1" applyAlignment="1" applyProtection="1">
      <alignment horizontal="center" vertical="center" wrapText="1"/>
    </xf>
    <xf numFmtId="0" fontId="18" fillId="2" borderId="0" xfId="499" applyNumberFormat="1" applyFont="1" applyFill="1" applyBorder="1" applyAlignment="1" applyProtection="1">
      <alignment horizontal="center" vertical="center" wrapText="1"/>
    </xf>
    <xf numFmtId="1" fontId="17" fillId="2" borderId="7" xfId="0" applyNumberFormat="1" applyFont="1" applyFill="1" applyBorder="1" applyAlignment="1" applyProtection="1">
      <alignment horizontal="center" vertical="center" wrapText="1"/>
    </xf>
    <xf numFmtId="1" fontId="29" fillId="3" borderId="0" xfId="0" applyNumberFormat="1" applyFont="1" applyFill="1" applyBorder="1" applyAlignment="1" applyProtection="1">
      <alignment horizontal="center" vertical="center"/>
    </xf>
    <xf numFmtId="9" fontId="29" fillId="3" borderId="0" xfId="499" applyFont="1" applyFill="1" applyBorder="1" applyAlignment="1" applyProtection="1">
      <alignment horizontal="center" vertical="center"/>
    </xf>
    <xf numFmtId="0" fontId="17" fillId="10" borderId="0" xfId="0" applyFont="1" applyFill="1" applyAlignment="1" applyProtection="1">
      <alignment horizontal="center" vertical="center" wrapText="1"/>
    </xf>
    <xf numFmtId="0" fontId="37" fillId="4" borderId="0" xfId="0" applyFont="1" applyFill="1" applyAlignment="1" applyProtection="1">
      <alignment vertical="center" wrapText="1"/>
    </xf>
    <xf numFmtId="0" fontId="12" fillId="4" borderId="0" xfId="0" applyFont="1" applyFill="1" applyAlignment="1" applyProtection="1">
      <alignment vertical="center" wrapText="1"/>
    </xf>
    <xf numFmtId="1" fontId="38" fillId="0" borderId="7" xfId="499" applyNumberFormat="1" applyFont="1" applyFill="1" applyBorder="1" applyAlignment="1" applyProtection="1">
      <alignment horizontal="right" vertical="center"/>
    </xf>
    <xf numFmtId="0" fontId="40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9" fontId="29" fillId="0" borderId="0" xfId="499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9" fontId="29" fillId="0" borderId="0" xfId="499" applyFont="1" applyAlignment="1" applyProtection="1">
      <alignment horizontal="center" vertical="center" wrapText="1"/>
    </xf>
    <xf numFmtId="0" fontId="41" fillId="2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/>
    </xf>
    <xf numFmtId="0" fontId="41" fillId="0" borderId="0" xfId="0" applyFont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1" fillId="3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1" fillId="5" borderId="0" xfId="0" applyFont="1" applyFill="1" applyBorder="1" applyAlignment="1" applyProtection="1">
      <alignment horizontal="center" vertical="center" wrapText="1"/>
    </xf>
    <xf numFmtId="0" fontId="41" fillId="2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Protection="1"/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39" fillId="0" borderId="2" xfId="0" applyFont="1" applyFill="1" applyBorder="1" applyAlignment="1" applyProtection="1">
      <alignment horizontal="center" vertical="center"/>
    </xf>
    <xf numFmtId="0" fontId="12" fillId="8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/>
    </xf>
    <xf numFmtId="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9" fontId="25" fillId="0" borderId="0" xfId="0" applyNumberFormat="1" applyFont="1" applyAlignment="1">
      <alignment horizontal="center"/>
    </xf>
    <xf numFmtId="9" fontId="19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1" fontId="43" fillId="3" borderId="0" xfId="0" applyNumberFormat="1" applyFont="1" applyFill="1" applyBorder="1" applyAlignment="1" applyProtection="1">
      <alignment horizontal="center" vertical="center"/>
    </xf>
    <xf numFmtId="1" fontId="0" fillId="3" borderId="0" xfId="0" applyNumberFormat="1" applyFont="1" applyFill="1" applyBorder="1" applyAlignment="1" applyProtection="1">
      <alignment horizontal="center" vertical="center"/>
    </xf>
    <xf numFmtId="9" fontId="0" fillId="3" borderId="0" xfId="499" applyFont="1" applyFill="1" applyBorder="1" applyAlignment="1" applyProtection="1">
      <alignment horizontal="center" vertical="center"/>
    </xf>
    <xf numFmtId="1" fontId="20" fillId="3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44" fillId="12" borderId="0" xfId="0" applyFont="1" applyFill="1"/>
    <xf numFmtId="0" fontId="44" fillId="0" borderId="0" xfId="0" applyFont="1"/>
    <xf numFmtId="0" fontId="45" fillId="3" borderId="0" xfId="0" applyFont="1" applyFill="1" applyBorder="1" applyAlignment="1" applyProtection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</xf>
    <xf numFmtId="0" fontId="7" fillId="3" borderId="11" xfId="0" applyFont="1" applyFill="1" applyBorder="1" applyAlignment="1">
      <alignment horizontal="left" vertical="top" wrapText="1"/>
    </xf>
  </cellXfs>
  <cellStyles count="566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500" builtinId="8" hidden="1"/>
    <cellStyle name="Гиперссылка" xfId="502" builtinId="8" hidden="1"/>
    <cellStyle name="Гиперссылка" xfId="504" builtinId="8" hidden="1"/>
    <cellStyle name="Гиперссылка" xfId="506" builtinId="8" hidden="1"/>
    <cellStyle name="Гиперссылка" xfId="508" builtinId="8" hidden="1"/>
    <cellStyle name="Гиперссылка" xfId="510" builtinId="8" hidden="1"/>
    <cellStyle name="Гиперссылка" xfId="512" builtinId="8" hidden="1"/>
    <cellStyle name="Гиперссылка" xfId="514" builtinId="8" hidden="1"/>
    <cellStyle name="Гиперссылка" xfId="516" builtinId="8" hidden="1"/>
    <cellStyle name="Гиперссылка" xfId="518" builtinId="8" hidden="1"/>
    <cellStyle name="Гиперссылка" xfId="520" builtinId="8" hidden="1"/>
    <cellStyle name="Гиперссылка" xfId="522" builtinId="8" hidden="1"/>
    <cellStyle name="Гиперссылка" xfId="524" builtinId="8" hidden="1"/>
    <cellStyle name="Гиперссылка" xfId="526" builtinId="8" hidden="1"/>
    <cellStyle name="Гиперссылка" xfId="528" builtinId="8" hidden="1"/>
    <cellStyle name="Гиперссылка" xfId="530" builtinId="8" hidden="1"/>
    <cellStyle name="Гиперссылка" xfId="532" builtinId="8" hidden="1"/>
    <cellStyle name="Гиперссылка" xfId="534" builtinId="8" hidden="1"/>
    <cellStyle name="Гиперссылка" xfId="536" builtinId="8" hidden="1"/>
    <cellStyle name="Гиперссылка" xfId="538" builtinId="8" hidden="1"/>
    <cellStyle name="Гиперссылка" xfId="540" builtinId="8" hidden="1"/>
    <cellStyle name="Гиперссылка" xfId="542" builtinId="8" hidden="1"/>
    <cellStyle name="Гиперссылка" xfId="544" builtinId="8" hidden="1"/>
    <cellStyle name="Гиперссылка" xfId="546" builtinId="8" hidden="1"/>
    <cellStyle name="Гиперссылка" xfId="548" builtinId="8" hidden="1"/>
    <cellStyle name="Гиперссылка" xfId="550" builtinId="8" hidden="1"/>
    <cellStyle name="Гиперссылка" xfId="552" builtinId="8" hidden="1"/>
    <cellStyle name="Гиперссылка" xfId="554" builtinId="8" hidden="1"/>
    <cellStyle name="Гиперссылка" xfId="556" builtinId="8" hidden="1"/>
    <cellStyle name="Гиперссылка" xfId="558" builtinId="8" hidden="1"/>
    <cellStyle name="Гиперссылка" xfId="560" builtinId="8" hidden="1"/>
    <cellStyle name="Гиперссылка" xfId="562" builtinId="8" hidden="1"/>
    <cellStyle name="Гиперссылка" xfId="564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1" builtinId="9" hidden="1"/>
    <cellStyle name="Открывавшаяся гиперссылка" xfId="503" builtinId="9" hidden="1"/>
    <cellStyle name="Открывавшаяся гиперссылка" xfId="505" builtinId="9" hidden="1"/>
    <cellStyle name="Открывавшаяся гиперссылка" xfId="507" builtinId="9" hidden="1"/>
    <cellStyle name="Открывавшаяся гиперссылка" xfId="509" builtinId="9" hidden="1"/>
    <cellStyle name="Открывавшаяся гиперссылка" xfId="511" builtinId="9" hidden="1"/>
    <cellStyle name="Открывавшаяся гиперссылка" xfId="513" builtinId="9" hidden="1"/>
    <cellStyle name="Открывавшаяся гиперссылка" xfId="515" builtinId="9" hidden="1"/>
    <cellStyle name="Открывавшаяся гиперссылка" xfId="517" builtinId="9" hidden="1"/>
    <cellStyle name="Открывавшаяся гиперссылка" xfId="519" builtinId="9" hidden="1"/>
    <cellStyle name="Открывавшаяся гиперссылка" xfId="521" builtinId="9" hidden="1"/>
    <cellStyle name="Открывавшаяся гиперссылка" xfId="523" builtinId="9" hidden="1"/>
    <cellStyle name="Открывавшаяся гиперссылка" xfId="525" builtinId="9" hidden="1"/>
    <cellStyle name="Открывавшаяся гиперссылка" xfId="527" builtinId="9" hidden="1"/>
    <cellStyle name="Открывавшаяся гиперссылка" xfId="529" builtinId="9" hidden="1"/>
    <cellStyle name="Открывавшаяся гиперссылка" xfId="531" builtinId="9" hidden="1"/>
    <cellStyle name="Открывавшаяся гиперссылка" xfId="533" builtinId="9" hidden="1"/>
    <cellStyle name="Открывавшаяся гиперссылка" xfId="535" builtinId="9" hidden="1"/>
    <cellStyle name="Открывавшаяся гиперссылка" xfId="537" builtinId="9" hidden="1"/>
    <cellStyle name="Открывавшаяся гиперссылка" xfId="539" builtinId="9" hidden="1"/>
    <cellStyle name="Открывавшаяся гиперссылка" xfId="541" builtinId="9" hidden="1"/>
    <cellStyle name="Открывавшаяся гиперссылка" xfId="543" builtinId="9" hidden="1"/>
    <cellStyle name="Открывавшаяся гиперссылка" xfId="545" builtinId="9" hidden="1"/>
    <cellStyle name="Открывавшаяся гиперссылка" xfId="547" builtinId="9" hidden="1"/>
    <cellStyle name="Открывавшаяся гиперссылка" xfId="549" builtinId="9" hidden="1"/>
    <cellStyle name="Открывавшаяся гиперссылка" xfId="551" builtinId="9" hidden="1"/>
    <cellStyle name="Открывавшаяся гиперссылка" xfId="553" builtinId="9" hidden="1"/>
    <cellStyle name="Открывавшаяся гиперссылка" xfId="555" builtinId="9" hidden="1"/>
    <cellStyle name="Открывавшаяся гиперссылка" xfId="557" builtinId="9" hidden="1"/>
    <cellStyle name="Открывавшаяся гиперссылка" xfId="559" builtinId="9" hidden="1"/>
    <cellStyle name="Открывавшаяся гиперссылка" xfId="561" builtinId="9" hidden="1"/>
    <cellStyle name="Открывавшаяся гиперссылка" xfId="563" builtinId="9" hidden="1"/>
    <cellStyle name="Открывавшаяся гиперссылка" xfId="565" builtinId="9" hidden="1"/>
    <cellStyle name="Процентный" xfId="499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3"/>
  <sheetViews>
    <sheetView zoomScale="75" zoomScaleNormal="75" zoomScalePageLayoutView="75" workbookViewId="0">
      <selection activeCell="A2" sqref="A2"/>
    </sheetView>
  </sheetViews>
  <sheetFormatPr baseColWidth="10" defaultColWidth="10.83203125" defaultRowHeight="21" x14ac:dyDescent="0.25"/>
  <cols>
    <col min="1" max="1" width="24.6640625" style="2" customWidth="1"/>
    <col min="2" max="2" width="35.5" style="3" bestFit="1" customWidth="1"/>
    <col min="3" max="3" width="68.33203125" style="4" customWidth="1"/>
    <col min="4" max="4" width="16.83203125" style="4" customWidth="1"/>
    <col min="5" max="5" width="13.5" style="90" bestFit="1" customWidth="1"/>
    <col min="6" max="6" width="12.5" style="91" bestFit="1" customWidth="1"/>
    <col min="7" max="7" width="10.1640625" style="92" bestFit="1" customWidth="1"/>
    <col min="8" max="8" width="14.1640625" style="92" bestFit="1" customWidth="1"/>
    <col min="9" max="9" width="13.6640625" style="91" bestFit="1" customWidth="1"/>
    <col min="10" max="10" width="54.5" style="114" customWidth="1"/>
    <col min="11" max="16384" width="10.83203125" style="1"/>
  </cols>
  <sheetData>
    <row r="1" spans="1:10" ht="19" x14ac:dyDescent="0.25">
      <c r="A1" s="131" t="s">
        <v>124</v>
      </c>
      <c r="B1" s="38"/>
      <c r="C1" s="39"/>
      <c r="D1" s="39"/>
      <c r="E1" s="39"/>
      <c r="F1" s="39"/>
      <c r="G1" s="39"/>
      <c r="H1" s="39"/>
      <c r="I1" s="39"/>
      <c r="J1" s="113"/>
    </row>
    <row r="2" spans="1:10" ht="19" x14ac:dyDescent="0.25">
      <c r="A2" s="132" t="s">
        <v>9</v>
      </c>
      <c r="B2" s="1"/>
      <c r="C2" s="40"/>
      <c r="D2" s="40"/>
    </row>
    <row r="3" spans="1:10" ht="19" x14ac:dyDescent="0.25">
      <c r="A3" s="132" t="s">
        <v>10</v>
      </c>
      <c r="B3" s="1"/>
      <c r="C3" s="40"/>
      <c r="D3" s="40"/>
    </row>
    <row r="4" spans="1:10" s="108" customFormat="1" ht="38" x14ac:dyDescent="0.2">
      <c r="A4" s="41" t="s">
        <v>11</v>
      </c>
      <c r="B4" s="41" t="s">
        <v>12</v>
      </c>
      <c r="C4" s="41" t="s">
        <v>13</v>
      </c>
      <c r="D4" s="41"/>
      <c r="E4" s="41" t="s">
        <v>14</v>
      </c>
      <c r="F4" s="41" t="s">
        <v>15</v>
      </c>
      <c r="G4" s="42" t="s">
        <v>16</v>
      </c>
      <c r="H4" s="42" t="s">
        <v>17</v>
      </c>
      <c r="I4" s="41" t="s">
        <v>18</v>
      </c>
      <c r="J4" s="41" t="s">
        <v>123</v>
      </c>
    </row>
    <row r="5" spans="1:10" s="34" customFormat="1" ht="52" customHeight="1" x14ac:dyDescent="0.15">
      <c r="A5" s="35"/>
      <c r="B5" s="35"/>
      <c r="C5" s="35"/>
      <c r="D5" s="35"/>
      <c r="E5" s="44"/>
      <c r="F5" s="45" t="s">
        <v>19</v>
      </c>
      <c r="G5" s="46"/>
      <c r="H5" s="46"/>
      <c r="I5" s="45"/>
      <c r="J5" s="43"/>
    </row>
    <row r="6" spans="1:10" s="6" customFormat="1" ht="18" x14ac:dyDescent="0.2">
      <c r="A6" s="96" t="s">
        <v>22</v>
      </c>
      <c r="B6" s="96"/>
      <c r="C6" s="96"/>
      <c r="D6" s="57"/>
      <c r="E6" s="47">
        <f>SUM(E8:E25)</f>
        <v>0</v>
      </c>
      <c r="F6" s="48">
        <v>56</v>
      </c>
      <c r="G6" s="49">
        <f>E6/F6</f>
        <v>0</v>
      </c>
      <c r="H6" s="49">
        <v>0.2</v>
      </c>
      <c r="I6" s="50">
        <f>SCORE_SCALE*H6*G6</f>
        <v>0</v>
      </c>
      <c r="J6" s="115"/>
    </row>
    <row r="7" spans="1:10" s="6" customFormat="1" ht="18" x14ac:dyDescent="0.2">
      <c r="A7" s="97"/>
      <c r="B7" s="98" t="s">
        <v>23</v>
      </c>
      <c r="C7" s="96"/>
      <c r="D7" s="57"/>
      <c r="E7" s="51"/>
      <c r="F7" s="52"/>
      <c r="G7" s="52"/>
      <c r="H7" s="52"/>
      <c r="I7" s="51"/>
      <c r="J7" s="116"/>
    </row>
    <row r="8" spans="1:10" s="6" customFormat="1" ht="63.75" customHeight="1" x14ac:dyDescent="0.2">
      <c r="A8" s="97"/>
      <c r="B8" s="133" t="s">
        <v>20</v>
      </c>
      <c r="C8" s="100" t="s">
        <v>24</v>
      </c>
      <c r="D8" s="109"/>
      <c r="E8" s="54">
        <f>IF(ABS(D8)&gt;RUBRIC_SCALE,RUBRIC_SCALE,ABS(D8))</f>
        <v>0</v>
      </c>
      <c r="F8" s="54"/>
      <c r="G8" s="55"/>
      <c r="H8" s="55"/>
      <c r="I8" s="56"/>
      <c r="J8" s="117"/>
    </row>
    <row r="9" spans="1:10" s="6" customFormat="1" ht="48" customHeight="1" x14ac:dyDescent="0.2">
      <c r="A9" s="97"/>
      <c r="B9" s="99" t="s">
        <v>21</v>
      </c>
      <c r="C9" s="100" t="s">
        <v>25</v>
      </c>
      <c r="D9" s="109"/>
      <c r="E9" s="54">
        <f>IF(ABS(D9)&gt;RUBRIC_SCALE,RUBRIC_SCALE,ABS(D9))</f>
        <v>0</v>
      </c>
      <c r="F9" s="54"/>
      <c r="G9" s="55"/>
      <c r="H9" s="55"/>
      <c r="I9" s="56"/>
      <c r="J9" s="117"/>
    </row>
    <row r="10" spans="1:10" s="6" customFormat="1" ht="34" x14ac:dyDescent="0.2">
      <c r="A10" s="97"/>
      <c r="B10" s="101"/>
      <c r="C10" s="100" t="s">
        <v>26</v>
      </c>
      <c r="D10" s="109"/>
      <c r="E10" s="54">
        <f>IF(ABS(D10)&gt;RUBRIC_SCALE,RUBRIC_SCALE,ABS(D10))</f>
        <v>0</v>
      </c>
      <c r="F10" s="54"/>
      <c r="G10" s="55"/>
      <c r="H10" s="55"/>
      <c r="I10" s="56"/>
      <c r="J10" s="117"/>
    </row>
    <row r="11" spans="1:10" s="6" customFormat="1" ht="15" customHeight="1" x14ac:dyDescent="0.2">
      <c r="A11" s="97"/>
      <c r="B11" s="134" t="s">
        <v>27</v>
      </c>
      <c r="C11" s="96"/>
      <c r="D11" s="57"/>
      <c r="E11" s="51"/>
      <c r="F11" s="57"/>
      <c r="G11" s="57"/>
      <c r="H11" s="57"/>
      <c r="I11" s="51"/>
      <c r="J11" s="116"/>
    </row>
    <row r="12" spans="1:10" s="6" customFormat="1" ht="21" customHeight="1" x14ac:dyDescent="0.2">
      <c r="A12" s="97"/>
      <c r="B12" s="134"/>
      <c r="C12" s="102" t="s">
        <v>28</v>
      </c>
      <c r="D12" s="109"/>
      <c r="E12" s="54">
        <f>IF(ABS(D12)&gt;RUBRIC_SCALE,RUBRIC_SCALE,ABS(D12))</f>
        <v>0</v>
      </c>
      <c r="F12" s="54"/>
      <c r="G12" s="55"/>
      <c r="H12" s="55"/>
      <c r="I12" s="56"/>
      <c r="J12" s="116"/>
    </row>
    <row r="13" spans="1:10" s="6" customFormat="1" ht="34" x14ac:dyDescent="0.2">
      <c r="A13" s="97"/>
      <c r="B13" s="101"/>
      <c r="C13" s="102" t="s">
        <v>29</v>
      </c>
      <c r="D13" s="109"/>
      <c r="E13" s="54">
        <f>IF(ABS(D13)&gt;RUBRIC_SCALE,RUBRIC_SCALE,ABS(D13))</f>
        <v>0</v>
      </c>
      <c r="F13" s="54"/>
      <c r="G13" s="55"/>
      <c r="H13" s="55"/>
      <c r="I13" s="56"/>
      <c r="J13" s="115"/>
    </row>
    <row r="14" spans="1:10" s="6" customFormat="1" ht="21" customHeight="1" x14ac:dyDescent="0.2">
      <c r="A14" s="97"/>
      <c r="B14" s="101"/>
      <c r="C14" s="102" t="s">
        <v>30</v>
      </c>
      <c r="D14" s="109"/>
      <c r="E14" s="54">
        <f>IF(ABS(D14)&gt;RUBRIC_SCALE,RUBRIC_SCALE,ABS(D14))</f>
        <v>0</v>
      </c>
      <c r="F14" s="54"/>
      <c r="G14" s="55"/>
      <c r="H14" s="55"/>
      <c r="I14" s="56"/>
      <c r="J14" s="116"/>
    </row>
    <row r="15" spans="1:10" s="6" customFormat="1" ht="34" x14ac:dyDescent="0.2">
      <c r="A15" s="97"/>
      <c r="B15" s="101"/>
      <c r="C15" s="102" t="s">
        <v>31</v>
      </c>
      <c r="D15" s="109"/>
      <c r="E15" s="54">
        <f>IF(ABS(D15)&gt;RUBRIC_SCALE,RUBRIC_SCALE,ABS(D15))</f>
        <v>0</v>
      </c>
      <c r="F15" s="54"/>
      <c r="G15" s="55"/>
      <c r="H15" s="55"/>
      <c r="I15" s="56"/>
      <c r="J15" s="116"/>
    </row>
    <row r="16" spans="1:10" s="6" customFormat="1" ht="15" customHeight="1" x14ac:dyDescent="0.2">
      <c r="A16" s="97"/>
      <c r="B16" s="98" t="s">
        <v>32</v>
      </c>
      <c r="C16" s="96"/>
      <c r="D16" s="57"/>
      <c r="E16" s="51"/>
      <c r="F16" s="57"/>
      <c r="G16" s="57"/>
      <c r="H16" s="57"/>
      <c r="I16" s="51"/>
      <c r="J16" s="116"/>
    </row>
    <row r="17" spans="1:10" s="6" customFormat="1" ht="33" customHeight="1" x14ac:dyDescent="0.2">
      <c r="A17" s="97"/>
      <c r="B17" s="101"/>
      <c r="C17" s="100" t="s">
        <v>35</v>
      </c>
      <c r="D17" s="109"/>
      <c r="E17" s="54">
        <f>IF(ABS(D17)&gt;RUBRIC_SCALE,RUBRIC_SCALE,ABS(D17))</f>
        <v>0</v>
      </c>
      <c r="F17" s="54"/>
      <c r="G17" s="55"/>
      <c r="H17" s="55"/>
      <c r="I17" s="56"/>
      <c r="J17" s="116"/>
    </row>
    <row r="18" spans="1:10" s="6" customFormat="1" ht="34" x14ac:dyDescent="0.2">
      <c r="A18" s="97"/>
      <c r="B18" s="101"/>
      <c r="C18" s="100" t="s">
        <v>36</v>
      </c>
      <c r="D18" s="109"/>
      <c r="E18" s="54">
        <f>IF(ABS(D18)&gt;RUBRIC_SCALE,RUBRIC_SCALE,ABS(D18))</f>
        <v>0</v>
      </c>
      <c r="F18" s="54"/>
      <c r="G18" s="55"/>
      <c r="H18" s="55"/>
      <c r="I18" s="56"/>
      <c r="J18" s="117"/>
    </row>
    <row r="19" spans="1:10" s="6" customFormat="1" ht="18" x14ac:dyDescent="0.2">
      <c r="A19" s="97"/>
      <c r="B19" s="98" t="s">
        <v>33</v>
      </c>
      <c r="C19" s="96"/>
      <c r="D19" s="57"/>
      <c r="E19" s="51"/>
      <c r="F19" s="52"/>
      <c r="G19" s="52"/>
      <c r="H19" s="52"/>
      <c r="I19" s="51"/>
      <c r="J19" s="116"/>
    </row>
    <row r="20" spans="1:10" s="6" customFormat="1" ht="21" customHeight="1" x14ac:dyDescent="0.2">
      <c r="A20" s="97"/>
      <c r="B20" s="101"/>
      <c r="C20" s="100" t="s">
        <v>37</v>
      </c>
      <c r="D20" s="109"/>
      <c r="E20" s="54">
        <f>IF(ABS(D20)&gt;RUBRIC_SCALE,RUBRIC_SCALE,ABS(D20))</f>
        <v>0</v>
      </c>
      <c r="F20" s="54"/>
      <c r="G20" s="55"/>
      <c r="H20" s="55"/>
      <c r="I20" s="56"/>
      <c r="J20" s="116"/>
    </row>
    <row r="21" spans="1:10" s="6" customFormat="1" ht="33" customHeight="1" x14ac:dyDescent="0.2">
      <c r="A21" s="97"/>
      <c r="B21" s="101"/>
      <c r="C21" s="102" t="s">
        <v>38</v>
      </c>
      <c r="D21" s="109"/>
      <c r="E21" s="54">
        <f>IF(ABS(D21)&gt;RUBRIC_SCALE,RUBRIC_SCALE,ABS(D21))</f>
        <v>0</v>
      </c>
      <c r="F21" s="54"/>
      <c r="G21" s="55"/>
      <c r="H21" s="55"/>
      <c r="I21" s="56"/>
      <c r="J21" s="116"/>
    </row>
    <row r="22" spans="1:10" s="6" customFormat="1" ht="21" customHeight="1" x14ac:dyDescent="0.2">
      <c r="A22" s="97"/>
      <c r="B22" s="101"/>
      <c r="C22" s="102" t="s">
        <v>39</v>
      </c>
      <c r="D22" s="109"/>
      <c r="E22" s="54">
        <f>IF(ABS(D22)&gt;RUBRIC_SCALE,RUBRIC_SCALE,ABS(D22))</f>
        <v>0</v>
      </c>
      <c r="F22" s="54"/>
      <c r="G22" s="55"/>
      <c r="H22" s="55"/>
      <c r="I22" s="56"/>
      <c r="J22" s="116"/>
    </row>
    <row r="23" spans="1:10" s="6" customFormat="1" ht="15" customHeight="1" x14ac:dyDescent="0.2">
      <c r="A23" s="97"/>
      <c r="B23" s="98" t="s">
        <v>34</v>
      </c>
      <c r="C23" s="96"/>
      <c r="D23" s="57"/>
      <c r="E23" s="51"/>
      <c r="F23" s="52"/>
      <c r="G23" s="52"/>
      <c r="H23" s="52"/>
      <c r="I23" s="51"/>
      <c r="J23" s="116"/>
    </row>
    <row r="24" spans="1:10" s="6" customFormat="1" ht="85" x14ac:dyDescent="0.2">
      <c r="A24" s="97"/>
      <c r="B24" s="101"/>
      <c r="C24" s="100" t="s">
        <v>40</v>
      </c>
      <c r="D24" s="109"/>
      <c r="E24" s="54">
        <f>IF(ABS(D24)&gt;RUBRIC_SCALE,RUBRIC_SCALE,ABS(D24))</f>
        <v>0</v>
      </c>
      <c r="F24" s="54"/>
      <c r="G24" s="55"/>
      <c r="H24" s="55"/>
      <c r="I24" s="56"/>
      <c r="J24" s="116"/>
    </row>
    <row r="25" spans="1:10" s="6" customFormat="1" ht="50" customHeight="1" x14ac:dyDescent="0.2">
      <c r="A25" s="97"/>
      <c r="B25" s="101"/>
      <c r="C25" s="102" t="s">
        <v>41</v>
      </c>
      <c r="D25" s="109"/>
      <c r="E25" s="54">
        <f>IF(ABS(D25)&gt;RUBRIC_SCALE,RUBRIC_SCALE,ABS(D25))</f>
        <v>0</v>
      </c>
      <c r="F25" s="54"/>
      <c r="G25" s="55"/>
      <c r="H25" s="55"/>
      <c r="I25" s="56"/>
      <c r="J25" s="117"/>
    </row>
    <row r="26" spans="1:10" s="6" customFormat="1" ht="15" customHeight="1" x14ac:dyDescent="0.2">
      <c r="A26" s="96" t="s">
        <v>42</v>
      </c>
      <c r="B26" s="96"/>
      <c r="C26" s="96"/>
      <c r="D26" s="57"/>
      <c r="E26" s="58">
        <f>SUM(E28:E32)</f>
        <v>0</v>
      </c>
      <c r="F26" s="59">
        <v>16</v>
      </c>
      <c r="G26" s="60">
        <f>E26/F26</f>
        <v>0</v>
      </c>
      <c r="H26" s="60">
        <v>0.1</v>
      </c>
      <c r="I26" s="50">
        <f>SCORE_SCALE*H26*G26</f>
        <v>0</v>
      </c>
      <c r="J26" s="118"/>
    </row>
    <row r="27" spans="1:10" s="6" customFormat="1" ht="15" customHeight="1" x14ac:dyDescent="0.2">
      <c r="A27" s="97"/>
      <c r="B27" s="98" t="s">
        <v>43</v>
      </c>
      <c r="C27" s="96"/>
      <c r="D27" s="57"/>
      <c r="E27" s="51"/>
      <c r="F27" s="52"/>
      <c r="G27" s="52"/>
      <c r="H27" s="52"/>
      <c r="I27" s="51"/>
      <c r="J27" s="116"/>
    </row>
    <row r="28" spans="1:10" s="6" customFormat="1" ht="51" x14ac:dyDescent="0.2">
      <c r="A28" s="97"/>
      <c r="B28" s="101"/>
      <c r="C28" s="102" t="s">
        <v>45</v>
      </c>
      <c r="D28" s="109"/>
      <c r="E28" s="54">
        <f>IF(ABS(D28)&gt;RUBRIC_SCALE,RUBRIC_SCALE,ABS(D28))</f>
        <v>0</v>
      </c>
      <c r="F28" s="54"/>
      <c r="G28" s="55"/>
      <c r="H28" s="55"/>
      <c r="I28" s="56"/>
      <c r="J28" s="116"/>
    </row>
    <row r="29" spans="1:10" s="6" customFormat="1" ht="30" customHeight="1" x14ac:dyDescent="0.2">
      <c r="A29" s="97"/>
      <c r="B29" s="98" t="s">
        <v>44</v>
      </c>
      <c r="C29" s="96"/>
      <c r="D29" s="57"/>
      <c r="E29" s="51"/>
      <c r="F29" s="52"/>
      <c r="G29" s="52"/>
      <c r="H29" s="52"/>
      <c r="I29" s="51"/>
      <c r="J29" s="116"/>
    </row>
    <row r="30" spans="1:10" s="6" customFormat="1" ht="21" customHeight="1" x14ac:dyDescent="0.2">
      <c r="A30" s="97"/>
      <c r="B30" s="101"/>
      <c r="C30" s="102" t="s">
        <v>46</v>
      </c>
      <c r="D30" s="109"/>
      <c r="E30" s="54">
        <f>IF(ABS(D30)&gt;RUBRIC_SCALE,RUBRIC_SCALE,ABS(D30))</f>
        <v>0</v>
      </c>
      <c r="F30" s="54"/>
      <c r="G30" s="55"/>
      <c r="H30" s="55"/>
      <c r="I30" s="56"/>
      <c r="J30" s="116"/>
    </row>
    <row r="31" spans="1:10" s="6" customFormat="1" ht="34" x14ac:dyDescent="0.2">
      <c r="A31" s="97"/>
      <c r="B31" s="101"/>
      <c r="C31" s="102" t="s">
        <v>47</v>
      </c>
      <c r="D31" s="109"/>
      <c r="E31" s="54">
        <f>IF(ABS(D31)&gt;RUBRIC_SCALE,RUBRIC_SCALE,ABS(D31))</f>
        <v>0</v>
      </c>
      <c r="F31" s="54"/>
      <c r="G31" s="55"/>
      <c r="H31" s="55"/>
      <c r="I31" s="56"/>
      <c r="J31" s="116"/>
    </row>
    <row r="32" spans="1:10" s="6" customFormat="1" ht="51" x14ac:dyDescent="0.2">
      <c r="A32" s="97"/>
      <c r="B32" s="101"/>
      <c r="C32" s="102" t="s">
        <v>48</v>
      </c>
      <c r="D32" s="109"/>
      <c r="E32" s="54">
        <f>IF(ABS(D32)&gt;RUBRIC_SCALE,RUBRIC_SCALE,ABS(D32))</f>
        <v>0</v>
      </c>
      <c r="F32" s="54"/>
      <c r="G32" s="55"/>
      <c r="H32" s="55"/>
      <c r="I32" s="56"/>
      <c r="J32" s="116"/>
    </row>
    <row r="33" spans="1:10" s="6" customFormat="1" ht="30" customHeight="1" x14ac:dyDescent="0.2">
      <c r="A33" s="103" t="s">
        <v>49</v>
      </c>
      <c r="B33" s="96"/>
      <c r="C33" s="96"/>
      <c r="D33" s="57"/>
      <c r="E33" s="58">
        <f>SUM(E35:E46)</f>
        <v>0</v>
      </c>
      <c r="F33" s="59">
        <v>40</v>
      </c>
      <c r="G33" s="60">
        <f>E33/F33</f>
        <v>0</v>
      </c>
      <c r="H33" s="60">
        <v>0.3</v>
      </c>
      <c r="I33" s="50">
        <f>SCORE_SCALE*H33*G33</f>
        <v>0</v>
      </c>
      <c r="J33" s="118"/>
    </row>
    <row r="34" spans="1:10" s="6" customFormat="1" ht="30" customHeight="1" x14ac:dyDescent="0.2">
      <c r="A34" s="97"/>
      <c r="B34" s="98" t="s">
        <v>50</v>
      </c>
      <c r="C34" s="96"/>
      <c r="D34" s="57"/>
      <c r="E34" s="51"/>
      <c r="F34" s="57"/>
      <c r="G34" s="57"/>
      <c r="H34" s="57"/>
      <c r="I34" s="51"/>
      <c r="J34" s="116"/>
    </row>
    <row r="35" spans="1:10" s="6" customFormat="1" ht="34" x14ac:dyDescent="0.2">
      <c r="A35" s="97"/>
      <c r="B35" s="101"/>
      <c r="C35" s="100" t="s">
        <v>52</v>
      </c>
      <c r="D35" s="109"/>
      <c r="E35" s="54">
        <f>IF(ABS(D35)&gt;RUBRIC_SCALE,RUBRIC_SCALE,ABS(D35))</f>
        <v>0</v>
      </c>
      <c r="F35" s="54"/>
      <c r="G35" s="55"/>
      <c r="H35" s="55"/>
      <c r="I35" s="56"/>
      <c r="J35" s="116"/>
    </row>
    <row r="36" spans="1:10" s="6" customFormat="1" ht="34" x14ac:dyDescent="0.2">
      <c r="A36" s="97"/>
      <c r="B36" s="101"/>
      <c r="C36" s="100" t="s">
        <v>53</v>
      </c>
      <c r="D36" s="109"/>
      <c r="E36" s="54">
        <f>IF(ABS(D36)&gt;RUBRIC_SCALE,RUBRIC_SCALE,ABS(D36))</f>
        <v>0</v>
      </c>
      <c r="F36" s="54"/>
      <c r="G36" s="55"/>
      <c r="H36" s="55"/>
      <c r="I36" s="56"/>
      <c r="J36" s="116"/>
    </row>
    <row r="37" spans="1:10" s="6" customFormat="1" ht="34" x14ac:dyDescent="0.2">
      <c r="A37" s="97"/>
      <c r="B37" s="101"/>
      <c r="C37" s="100" t="s">
        <v>54</v>
      </c>
      <c r="D37" s="110"/>
      <c r="E37" s="54">
        <f>IF(ABS(D37)&gt;RUBRIC_SCALE,RUBRIC_SCALE,ABS(D37))</f>
        <v>0</v>
      </c>
      <c r="F37" s="54"/>
      <c r="G37" s="55"/>
      <c r="H37" s="55"/>
      <c r="I37" s="56"/>
      <c r="J37" s="116"/>
    </row>
    <row r="38" spans="1:10" s="6" customFormat="1" ht="33" customHeight="1" x14ac:dyDescent="0.2">
      <c r="A38" s="97"/>
      <c r="B38" s="101"/>
      <c r="C38" s="100" t="s">
        <v>55</v>
      </c>
      <c r="D38" s="109"/>
      <c r="E38" s="54">
        <f>IF(ABS(D38)&gt;RUBRIC_SCALE,RUBRIC_SCALE,ABS(D38))</f>
        <v>0</v>
      </c>
      <c r="F38" s="54"/>
      <c r="G38" s="55"/>
      <c r="H38" s="55"/>
      <c r="I38" s="56"/>
      <c r="J38" s="119"/>
    </row>
    <row r="39" spans="1:10" s="6" customFormat="1" ht="30" customHeight="1" x14ac:dyDescent="0.2">
      <c r="A39" s="97"/>
      <c r="B39" s="98" t="s">
        <v>32</v>
      </c>
      <c r="C39" s="96"/>
      <c r="D39" s="57"/>
      <c r="E39" s="51"/>
      <c r="F39" s="52"/>
      <c r="G39" s="52"/>
      <c r="H39" s="52"/>
      <c r="I39" s="51"/>
      <c r="J39" s="117"/>
    </row>
    <row r="40" spans="1:10" s="6" customFormat="1" ht="34" x14ac:dyDescent="0.2">
      <c r="A40" s="97"/>
      <c r="B40" s="101"/>
      <c r="C40" s="100" t="s">
        <v>56</v>
      </c>
      <c r="D40" s="109"/>
      <c r="E40" s="54">
        <f>IF(ABS(D40)&gt;RUBRIC_SCALE,RUBRIC_SCALE,ABS(D40))</f>
        <v>0</v>
      </c>
      <c r="F40" s="54"/>
      <c r="G40" s="55"/>
      <c r="H40" s="55"/>
      <c r="I40" s="56"/>
      <c r="J40" s="116"/>
    </row>
    <row r="41" spans="1:10" s="6" customFormat="1" ht="34" x14ac:dyDescent="0.2">
      <c r="A41" s="97"/>
      <c r="B41" s="101"/>
      <c r="C41" s="100" t="s">
        <v>57</v>
      </c>
      <c r="D41" s="109"/>
      <c r="E41" s="54">
        <f>IF(ABS(D41)&gt;RUBRIC_SCALE,RUBRIC_SCALE,ABS(D41))</f>
        <v>0</v>
      </c>
      <c r="F41" s="54"/>
      <c r="G41" s="55"/>
      <c r="H41" s="55"/>
      <c r="I41" s="56"/>
      <c r="J41" s="115"/>
    </row>
    <row r="42" spans="1:10" s="6" customFormat="1" ht="30" customHeight="1" x14ac:dyDescent="0.2">
      <c r="A42" s="97"/>
      <c r="B42" s="98" t="s">
        <v>51</v>
      </c>
      <c r="C42" s="96"/>
      <c r="D42" s="57"/>
      <c r="E42" s="51"/>
      <c r="F42" s="52"/>
      <c r="G42" s="52"/>
      <c r="H42" s="52"/>
      <c r="I42" s="51"/>
      <c r="J42" s="117"/>
    </row>
    <row r="43" spans="1:10" s="6" customFormat="1" ht="33" customHeight="1" x14ac:dyDescent="0.2">
      <c r="A43" s="97"/>
      <c r="B43" s="101"/>
      <c r="C43" s="100" t="s">
        <v>58</v>
      </c>
      <c r="D43" s="109"/>
      <c r="E43" s="54">
        <f>IF(ABS(D43)&gt;RUBRIC_SCALE,RUBRIC_SCALE,ABS(D43))</f>
        <v>0</v>
      </c>
      <c r="F43" s="54"/>
      <c r="G43" s="55"/>
      <c r="H43" s="55"/>
      <c r="I43" s="56"/>
      <c r="J43" s="116"/>
    </row>
    <row r="44" spans="1:10" s="6" customFormat="1" ht="33" customHeight="1" x14ac:dyDescent="0.2">
      <c r="A44" s="97"/>
      <c r="B44" s="101"/>
      <c r="C44" s="100" t="s">
        <v>59</v>
      </c>
      <c r="D44" s="109"/>
      <c r="E44" s="54">
        <f>IF(ABS(D44)&gt;RUBRIC_SCALE,RUBRIC_SCALE,ABS(D44))</f>
        <v>0</v>
      </c>
      <c r="F44" s="54"/>
      <c r="G44" s="55"/>
      <c r="H44" s="55"/>
      <c r="I44" s="56"/>
      <c r="J44" s="116"/>
    </row>
    <row r="45" spans="1:10" s="6" customFormat="1" ht="33" customHeight="1" x14ac:dyDescent="0.2">
      <c r="A45" s="97"/>
      <c r="B45" s="101"/>
      <c r="C45" s="100" t="s">
        <v>60</v>
      </c>
      <c r="D45" s="109"/>
      <c r="E45" s="54">
        <f>IF(ABS(D45)&gt;RUBRIC_SCALE,RUBRIC_SCALE,ABS(D45))</f>
        <v>0</v>
      </c>
      <c r="F45" s="54"/>
      <c r="G45" s="55"/>
      <c r="H45" s="55"/>
      <c r="I45" s="56"/>
      <c r="J45" s="116"/>
    </row>
    <row r="46" spans="1:10" s="6" customFormat="1" ht="33" customHeight="1" x14ac:dyDescent="0.2">
      <c r="A46" s="97"/>
      <c r="B46" s="101"/>
      <c r="C46" s="100" t="s">
        <v>61</v>
      </c>
      <c r="D46" s="109"/>
      <c r="E46" s="54">
        <f>IF(ABS(D46)&gt;RUBRIC_SCALE,RUBRIC_SCALE,ABS(D46))</f>
        <v>0</v>
      </c>
      <c r="F46" s="54"/>
      <c r="G46" s="55"/>
      <c r="H46" s="55"/>
      <c r="I46" s="56"/>
      <c r="J46" s="116"/>
    </row>
    <row r="47" spans="1:10" s="6" customFormat="1" ht="30" customHeight="1" x14ac:dyDescent="0.2">
      <c r="A47" s="103" t="s">
        <v>62</v>
      </c>
      <c r="B47" s="96"/>
      <c r="C47" s="96"/>
      <c r="D47" s="57"/>
      <c r="E47" s="58">
        <f>SUM(E49:E50)</f>
        <v>0</v>
      </c>
      <c r="F47" s="59">
        <v>8</v>
      </c>
      <c r="G47" s="60">
        <f>E47/F47</f>
        <v>0</v>
      </c>
      <c r="H47" s="60">
        <v>0.05</v>
      </c>
      <c r="I47" s="50">
        <f>SCORE_SCALE*H47*G47</f>
        <v>0</v>
      </c>
      <c r="J47" s="118"/>
    </row>
    <row r="48" spans="1:10" s="6" customFormat="1" ht="30" customHeight="1" x14ac:dyDescent="0.2">
      <c r="A48" s="97"/>
      <c r="B48" s="98" t="s">
        <v>63</v>
      </c>
      <c r="C48" s="96"/>
      <c r="D48" s="57"/>
      <c r="E48" s="51"/>
      <c r="F48" s="57"/>
      <c r="G48" s="57"/>
      <c r="H48" s="57"/>
      <c r="I48" s="51"/>
      <c r="J48" s="116"/>
    </row>
    <row r="49" spans="1:10" s="6" customFormat="1" ht="61" customHeight="1" x14ac:dyDescent="0.2">
      <c r="A49" s="97"/>
      <c r="B49" s="99"/>
      <c r="C49" s="100" t="s">
        <v>64</v>
      </c>
      <c r="D49" s="109"/>
      <c r="E49" s="54">
        <f>IF(ABS(D49)&gt;RUBRIC_SCALE,RUBRIC_SCALE,ABS(D49))</f>
        <v>0</v>
      </c>
      <c r="F49" s="54"/>
      <c r="G49" s="55"/>
      <c r="H49" s="55"/>
      <c r="I49" s="56"/>
      <c r="J49" s="117"/>
    </row>
    <row r="50" spans="1:10" s="6" customFormat="1" ht="33" customHeight="1" x14ac:dyDescent="0.2">
      <c r="A50" s="97"/>
      <c r="B50" s="101"/>
      <c r="C50" s="102" t="s">
        <v>65</v>
      </c>
      <c r="D50" s="109"/>
      <c r="E50" s="54">
        <f>IF(ABS(D50)&gt;RUBRIC_SCALE,RUBRIC_SCALE,ABS(D50))</f>
        <v>0</v>
      </c>
      <c r="F50" s="54"/>
      <c r="G50" s="55"/>
      <c r="H50" s="55"/>
      <c r="I50" s="56"/>
      <c r="J50" s="116"/>
    </row>
    <row r="51" spans="1:10" s="6" customFormat="1" ht="30" customHeight="1" x14ac:dyDescent="0.2">
      <c r="A51" s="96" t="s">
        <v>66</v>
      </c>
      <c r="B51" s="96"/>
      <c r="C51" s="96"/>
      <c r="D51" s="57"/>
      <c r="E51" s="58">
        <f>SUM(E53:E56)</f>
        <v>0</v>
      </c>
      <c r="F51" s="59">
        <v>12</v>
      </c>
      <c r="G51" s="60">
        <f>E51/F51</f>
        <v>0</v>
      </c>
      <c r="H51" s="60">
        <v>0.1</v>
      </c>
      <c r="I51" s="50">
        <f>SCORE_SCALE*H51*G51</f>
        <v>0</v>
      </c>
      <c r="J51" s="118"/>
    </row>
    <row r="52" spans="1:10" s="6" customFormat="1" ht="30" customHeight="1" x14ac:dyDescent="0.2">
      <c r="A52" s="97"/>
      <c r="B52" s="98" t="s">
        <v>50</v>
      </c>
      <c r="C52" s="96"/>
      <c r="D52" s="57"/>
      <c r="E52" s="51"/>
      <c r="F52" s="52"/>
      <c r="G52" s="52"/>
      <c r="H52" s="52"/>
      <c r="I52" s="51"/>
      <c r="J52" s="120"/>
    </row>
    <row r="53" spans="1:10" s="6" customFormat="1" ht="21" customHeight="1" x14ac:dyDescent="0.2">
      <c r="A53" s="97"/>
      <c r="B53" s="101"/>
      <c r="C53" s="102" t="s">
        <v>68</v>
      </c>
      <c r="D53" s="109"/>
      <c r="E53" s="54">
        <f>IF(ABS(D53)&gt;RUBRIC_SCALE,RUBRIC_SCALE,ABS(D53))</f>
        <v>0</v>
      </c>
      <c r="F53" s="54"/>
      <c r="G53" s="55"/>
      <c r="H53" s="55"/>
      <c r="I53" s="56"/>
      <c r="J53" s="120"/>
    </row>
    <row r="54" spans="1:10" s="6" customFormat="1" ht="33" customHeight="1" x14ac:dyDescent="0.2">
      <c r="A54" s="97"/>
      <c r="B54" s="101"/>
      <c r="C54" s="102" t="s">
        <v>69</v>
      </c>
      <c r="D54" s="109"/>
      <c r="E54" s="54">
        <f>IF(ABS(D54)&gt;RUBRIC_SCALE,RUBRIC_SCALE,ABS(D54))</f>
        <v>0</v>
      </c>
      <c r="F54" s="61"/>
      <c r="G54" s="62"/>
      <c r="H54" s="62"/>
      <c r="I54" s="63"/>
      <c r="J54" s="121"/>
    </row>
    <row r="55" spans="1:10" s="6" customFormat="1" ht="30" customHeight="1" x14ac:dyDescent="0.2">
      <c r="A55" s="97"/>
      <c r="B55" s="98" t="s">
        <v>67</v>
      </c>
      <c r="C55" s="96"/>
      <c r="D55" s="57"/>
      <c r="E55" s="51"/>
      <c r="F55" s="52"/>
      <c r="G55" s="52"/>
      <c r="H55" s="52"/>
      <c r="I55" s="51"/>
      <c r="J55" s="120"/>
    </row>
    <row r="56" spans="1:10" s="6" customFormat="1" ht="19" x14ac:dyDescent="0.2">
      <c r="A56" s="97"/>
      <c r="B56" s="101"/>
      <c r="C56" s="100" t="s">
        <v>122</v>
      </c>
      <c r="D56" s="109"/>
      <c r="E56" s="54">
        <f>IF(ABS(D56)&gt;RUBRIC_SCALE,RUBRIC_SCALE,ABS(D56))</f>
        <v>0</v>
      </c>
      <c r="F56" s="54"/>
      <c r="G56" s="55"/>
      <c r="H56" s="55"/>
      <c r="I56" s="56"/>
      <c r="J56" s="121"/>
    </row>
    <row r="57" spans="1:10" s="6" customFormat="1" ht="30" customHeight="1" x14ac:dyDescent="0.2">
      <c r="A57" s="103" t="s">
        <v>70</v>
      </c>
      <c r="B57" s="104"/>
      <c r="C57" s="96"/>
      <c r="D57" s="57"/>
      <c r="E57" s="58">
        <f>SUM(E59:E67)</f>
        <v>0</v>
      </c>
      <c r="F57" s="59">
        <v>28</v>
      </c>
      <c r="G57" s="60">
        <f>E57/F57</f>
        <v>0</v>
      </c>
      <c r="H57" s="60">
        <v>0.1</v>
      </c>
      <c r="I57" s="50">
        <f>SCORE_SCALE*H57*G57</f>
        <v>0</v>
      </c>
      <c r="J57" s="118"/>
    </row>
    <row r="58" spans="1:10" s="6" customFormat="1" ht="30" customHeight="1" x14ac:dyDescent="0.2">
      <c r="A58" s="105"/>
      <c r="B58" s="98" t="s">
        <v>71</v>
      </c>
      <c r="C58" s="96"/>
      <c r="D58" s="57"/>
      <c r="E58" s="51"/>
      <c r="F58" s="52"/>
      <c r="G58" s="52"/>
      <c r="H58" s="52"/>
      <c r="I58" s="51"/>
      <c r="J58" s="115"/>
    </row>
    <row r="59" spans="1:10" s="6" customFormat="1" ht="21" customHeight="1" x14ac:dyDescent="0.2">
      <c r="A59" s="105"/>
      <c r="B59" s="101"/>
      <c r="C59" s="102" t="s">
        <v>74</v>
      </c>
      <c r="D59" s="109"/>
      <c r="E59" s="54">
        <f>IF(ABS(D59)&gt;RUBRIC_SCALE,RUBRIC_SCALE,ABS(D59))</f>
        <v>0</v>
      </c>
      <c r="F59" s="54"/>
      <c r="G59" s="55"/>
      <c r="H59" s="55"/>
      <c r="I59" s="56"/>
      <c r="J59" s="120"/>
    </row>
    <row r="60" spans="1:10" s="6" customFormat="1" ht="21" customHeight="1" x14ac:dyDescent="0.2">
      <c r="A60" s="101"/>
      <c r="B60" s="101"/>
      <c r="C60" s="102" t="s">
        <v>75</v>
      </c>
      <c r="D60" s="109"/>
      <c r="E60" s="54">
        <f>IF(ABS(D60)&gt;RUBRIC_SCALE,RUBRIC_SCALE,ABS(D60))</f>
        <v>0</v>
      </c>
      <c r="F60" s="54"/>
      <c r="G60" s="55"/>
      <c r="H60" s="55"/>
      <c r="I60" s="56"/>
      <c r="J60" s="120"/>
    </row>
    <row r="61" spans="1:10" s="6" customFormat="1" ht="30" customHeight="1" x14ac:dyDescent="0.2">
      <c r="A61" s="97"/>
      <c r="B61" s="98" t="s">
        <v>72</v>
      </c>
      <c r="C61" s="96"/>
      <c r="D61" s="57"/>
      <c r="E61" s="51"/>
      <c r="F61" s="52"/>
      <c r="G61" s="52"/>
      <c r="H61" s="52"/>
      <c r="I61" s="51"/>
      <c r="J61" s="120"/>
    </row>
    <row r="62" spans="1:10" s="6" customFormat="1" ht="33" customHeight="1" x14ac:dyDescent="0.2">
      <c r="A62" s="97"/>
      <c r="B62" s="101"/>
      <c r="C62" s="102" t="s">
        <v>76</v>
      </c>
      <c r="D62" s="109"/>
      <c r="E62" s="54">
        <f>IF(ABS(D62)&gt;RUBRIC_SCALE,RUBRIC_SCALE,ABS(D62))</f>
        <v>0</v>
      </c>
      <c r="F62" s="54"/>
      <c r="G62" s="55"/>
      <c r="H62" s="55"/>
      <c r="I62" s="56"/>
      <c r="J62" s="120"/>
    </row>
    <row r="63" spans="1:10" s="6" customFormat="1" ht="33" customHeight="1" x14ac:dyDescent="0.2">
      <c r="A63" s="97"/>
      <c r="B63" s="101"/>
      <c r="C63" s="102" t="s">
        <v>77</v>
      </c>
      <c r="D63" s="109"/>
      <c r="E63" s="54">
        <f>IF(ABS(D63)&gt;RUBRIC_SCALE,RUBRIC_SCALE,ABS(D63))</f>
        <v>0</v>
      </c>
      <c r="F63" s="54"/>
      <c r="G63" s="55"/>
      <c r="H63" s="55"/>
      <c r="I63" s="56"/>
      <c r="J63" s="120"/>
    </row>
    <row r="64" spans="1:10" s="6" customFormat="1" ht="30" customHeight="1" x14ac:dyDescent="0.2">
      <c r="A64" s="97"/>
      <c r="B64" s="98" t="s">
        <v>73</v>
      </c>
      <c r="C64" s="96"/>
      <c r="D64" s="57"/>
      <c r="E64" s="51"/>
      <c r="F64" s="52"/>
      <c r="G64" s="52"/>
      <c r="H64" s="52"/>
      <c r="I64" s="51"/>
      <c r="J64" s="115"/>
    </row>
    <row r="65" spans="1:10" s="6" customFormat="1" ht="21" customHeight="1" x14ac:dyDescent="0.2">
      <c r="A65" s="97"/>
      <c r="B65" s="101"/>
      <c r="C65" s="102" t="s">
        <v>78</v>
      </c>
      <c r="D65" s="109"/>
      <c r="E65" s="54">
        <f>IF(ABS(D65)&gt;RUBRIC_SCALE,RUBRIC_SCALE,ABS(D65))</f>
        <v>0</v>
      </c>
      <c r="F65" s="61"/>
      <c r="G65" s="62"/>
      <c r="H65" s="62"/>
      <c r="I65" s="63"/>
      <c r="J65" s="121"/>
    </row>
    <row r="66" spans="1:10" s="6" customFormat="1" ht="21" customHeight="1" x14ac:dyDescent="0.2">
      <c r="A66" s="97"/>
      <c r="B66" s="101"/>
      <c r="C66" s="102" t="s">
        <v>79</v>
      </c>
      <c r="D66" s="109"/>
      <c r="E66" s="54">
        <f>IF(ABS(D66)&gt;RUBRIC_SCALE,RUBRIC_SCALE,ABS(D66))</f>
        <v>0</v>
      </c>
      <c r="F66" s="54"/>
      <c r="G66" s="55"/>
      <c r="H66" s="55"/>
      <c r="I66" s="56"/>
      <c r="J66" s="121"/>
    </row>
    <row r="67" spans="1:10" s="6" customFormat="1" ht="21" customHeight="1" x14ac:dyDescent="0.2">
      <c r="A67" s="97"/>
      <c r="B67" s="101"/>
      <c r="C67" s="102" t="s">
        <v>80</v>
      </c>
      <c r="D67" s="109"/>
      <c r="E67" s="54">
        <f>IF(ABS(D67)&gt;RUBRIC_SCALE,RUBRIC_SCALE,ABS(D67))</f>
        <v>0</v>
      </c>
      <c r="F67" s="54"/>
      <c r="G67" s="55"/>
      <c r="H67" s="55"/>
      <c r="I67" s="56"/>
      <c r="J67" s="121"/>
    </row>
    <row r="68" spans="1:10" s="6" customFormat="1" ht="30" customHeight="1" x14ac:dyDescent="0.2">
      <c r="A68" s="103" t="s">
        <v>81</v>
      </c>
      <c r="B68" s="96"/>
      <c r="C68" s="96"/>
      <c r="D68" s="57"/>
      <c r="E68" s="64">
        <f>SUM(E70)</f>
        <v>0</v>
      </c>
      <c r="F68" s="65">
        <f>4*1</f>
        <v>4</v>
      </c>
      <c r="G68" s="60">
        <f>E68/F68</f>
        <v>0</v>
      </c>
      <c r="H68" s="66">
        <v>0.05</v>
      </c>
      <c r="I68" s="50">
        <f>SCORE_SCALE*H68*G68</f>
        <v>0</v>
      </c>
      <c r="J68" s="118"/>
    </row>
    <row r="69" spans="1:10" s="6" customFormat="1" ht="30" customHeight="1" x14ac:dyDescent="0.2">
      <c r="A69" s="97"/>
      <c r="B69" s="106" t="s">
        <v>82</v>
      </c>
      <c r="C69" s="96"/>
      <c r="D69" s="57"/>
      <c r="E69" s="51"/>
      <c r="F69" s="52"/>
      <c r="G69" s="52"/>
      <c r="H69" s="52"/>
      <c r="I69" s="51"/>
      <c r="J69" s="120"/>
    </row>
    <row r="70" spans="1:10" s="6" customFormat="1" ht="51" x14ac:dyDescent="0.2">
      <c r="A70" s="97"/>
      <c r="B70" s="101"/>
      <c r="C70" s="102" t="s">
        <v>83</v>
      </c>
      <c r="D70" s="109"/>
      <c r="E70" s="54">
        <f>IF(ABS(D70)&gt;RUBRIC_SCALE,RUBRIC_SCALE,ABS(D70))</f>
        <v>0</v>
      </c>
      <c r="F70" s="54"/>
      <c r="G70" s="55"/>
      <c r="H70" s="55"/>
      <c r="I70" s="56"/>
      <c r="J70" s="121"/>
    </row>
    <row r="71" spans="1:10" s="6" customFormat="1" ht="30" customHeight="1" x14ac:dyDescent="0.2">
      <c r="A71" s="96" t="s">
        <v>84</v>
      </c>
      <c r="B71" s="96"/>
      <c r="C71" s="96"/>
      <c r="D71" s="57"/>
      <c r="E71" s="64">
        <f>SUM(E73:E75)</f>
        <v>0</v>
      </c>
      <c r="F71" s="65">
        <v>12</v>
      </c>
      <c r="G71" s="60">
        <f>E71/F71</f>
        <v>0</v>
      </c>
      <c r="H71" s="66">
        <v>0.1</v>
      </c>
      <c r="I71" s="50">
        <f>SCORE_SCALE*H71*G71</f>
        <v>0</v>
      </c>
      <c r="J71" s="118"/>
    </row>
    <row r="72" spans="1:10" s="6" customFormat="1" ht="30" customHeight="1" x14ac:dyDescent="0.2">
      <c r="A72" s="97"/>
      <c r="B72" s="98" t="s">
        <v>85</v>
      </c>
      <c r="C72" s="96"/>
      <c r="D72" s="57"/>
      <c r="E72" s="51"/>
      <c r="F72" s="57"/>
      <c r="G72" s="57"/>
      <c r="H72" s="57"/>
      <c r="I72" s="51"/>
      <c r="J72" s="116"/>
    </row>
    <row r="73" spans="1:10" s="6" customFormat="1" ht="21" customHeight="1" x14ac:dyDescent="0.2">
      <c r="A73" s="97"/>
      <c r="B73" s="101"/>
      <c r="C73" s="107" t="s">
        <v>86</v>
      </c>
      <c r="D73" s="109"/>
      <c r="E73" s="54">
        <f>IF(ABS(D73)&gt;RUBRIC_SCALE,RUBRIC_SCALE,ABS(D73))</f>
        <v>0</v>
      </c>
      <c r="F73" s="61"/>
      <c r="G73" s="62"/>
      <c r="H73" s="62"/>
      <c r="I73" s="63"/>
      <c r="J73" s="117"/>
    </row>
    <row r="74" spans="1:10" s="6" customFormat="1" ht="34" x14ac:dyDescent="0.2">
      <c r="A74" s="97"/>
      <c r="B74" s="101"/>
      <c r="C74" s="102" t="s">
        <v>87</v>
      </c>
      <c r="D74" s="109"/>
      <c r="E74" s="54">
        <f>IF(ABS(D74)&gt;RUBRIC_SCALE,RUBRIC_SCALE,ABS(D74))</f>
        <v>0</v>
      </c>
      <c r="F74" s="54"/>
      <c r="G74" s="55"/>
      <c r="H74" s="55"/>
      <c r="I74" s="56"/>
      <c r="J74" s="116"/>
    </row>
    <row r="75" spans="1:10" s="6" customFormat="1" ht="34" x14ac:dyDescent="0.2">
      <c r="A75" s="97"/>
      <c r="B75" s="101"/>
      <c r="C75" s="107" t="s">
        <v>88</v>
      </c>
      <c r="D75" s="109"/>
      <c r="E75" s="54">
        <f>IF(ABS(D75)&gt;RUBRIC_SCALE,RUBRIC_SCALE,ABS(D75))</f>
        <v>0</v>
      </c>
      <c r="F75" s="54"/>
      <c r="G75" s="55"/>
      <c r="H75" s="55"/>
      <c r="I75" s="56"/>
      <c r="J75" s="117"/>
    </row>
    <row r="76" spans="1:10" s="6" customFormat="1" ht="30" customHeight="1" thickBot="1" x14ac:dyDescent="0.25">
      <c r="A76" s="67"/>
      <c r="B76" s="67"/>
      <c r="C76" s="67"/>
      <c r="D76" s="67"/>
      <c r="E76" s="67"/>
      <c r="F76" s="68"/>
      <c r="G76" s="69"/>
      <c r="H76" s="69"/>
      <c r="I76" s="67"/>
      <c r="J76" s="116"/>
    </row>
    <row r="77" spans="1:10" s="6" customFormat="1" ht="30" customHeight="1" thickBot="1" x14ac:dyDescent="0.25">
      <c r="A77" s="84"/>
      <c r="B77" s="84"/>
      <c r="C77" s="84"/>
      <c r="D77" s="84"/>
      <c r="E77" s="70">
        <f>SUM(E6:E75)/2</f>
        <v>0</v>
      </c>
      <c r="F77" s="71">
        <f>SUM(F6:F75)</f>
        <v>176</v>
      </c>
      <c r="G77" s="72"/>
      <c r="H77" s="72">
        <f>SUM(H6:H75)</f>
        <v>1.0000000000000002</v>
      </c>
      <c r="I77" s="73">
        <f>SUM(I6:I75)</f>
        <v>0</v>
      </c>
      <c r="J77" s="74" t="s">
        <v>3</v>
      </c>
    </row>
    <row r="78" spans="1:10" s="6" customFormat="1" ht="41" thickBot="1" x14ac:dyDescent="0.25">
      <c r="A78" s="84"/>
      <c r="B78" s="84"/>
      <c r="C78" s="84"/>
      <c r="D78" s="84"/>
      <c r="E78" s="75" t="s">
        <v>1</v>
      </c>
      <c r="F78" s="76" t="s">
        <v>4</v>
      </c>
      <c r="G78" s="77"/>
      <c r="H78" s="77" t="s">
        <v>5</v>
      </c>
      <c r="I78" s="78"/>
      <c r="J78" s="122"/>
    </row>
    <row r="79" spans="1:10" s="6" customFormat="1" ht="30" customHeight="1" thickBot="1" x14ac:dyDescent="0.25">
      <c r="A79" s="79"/>
      <c r="B79" s="79"/>
      <c r="C79" s="79"/>
      <c r="D79" s="79"/>
      <c r="E79" s="79"/>
      <c r="F79" s="43"/>
      <c r="G79" s="43"/>
      <c r="H79" s="42" t="s">
        <v>2</v>
      </c>
      <c r="I79" s="79"/>
      <c r="J79" s="123"/>
    </row>
    <row r="80" spans="1:10" s="6" customFormat="1" ht="30" customHeight="1" thickBot="1" x14ac:dyDescent="0.25">
      <c r="A80" s="33" t="s">
        <v>91</v>
      </c>
      <c r="B80" s="5"/>
      <c r="C80" s="5"/>
      <c r="D80" s="5"/>
      <c r="E80" s="80">
        <f>SUM(E81:E82)</f>
        <v>0</v>
      </c>
      <c r="F80" s="59">
        <v>8</v>
      </c>
      <c r="G80" s="81"/>
      <c r="H80" s="82">
        <v>1</v>
      </c>
      <c r="I80" s="83">
        <f>E80*H80</f>
        <v>0</v>
      </c>
      <c r="J80" s="124" t="s">
        <v>6</v>
      </c>
    </row>
    <row r="81" spans="1:10" s="6" customFormat="1" ht="33" customHeight="1" x14ac:dyDescent="0.2">
      <c r="A81" s="7"/>
      <c r="B81" s="8"/>
      <c r="C81" s="102" t="s">
        <v>89</v>
      </c>
      <c r="D81" s="111"/>
      <c r="E81" s="53">
        <f>IF(ABS(D81)&gt;RUBRIC_SCALE,RUBRIC_SCALE,ABS(D81))</f>
        <v>0</v>
      </c>
      <c r="F81" s="84"/>
      <c r="G81" s="85"/>
      <c r="H81" s="85"/>
      <c r="I81" s="56"/>
      <c r="J81" s="122"/>
    </row>
    <row r="82" spans="1:10" s="6" customFormat="1" ht="33" customHeight="1" thickBot="1" x14ac:dyDescent="0.25">
      <c r="A82" s="7"/>
      <c r="B82" s="8"/>
      <c r="C82" s="102" t="s">
        <v>90</v>
      </c>
      <c r="D82" s="111"/>
      <c r="E82" s="53">
        <f>IF(ABS(D82)&gt;RUBRIC_SCALE,RUBRIC_SCALE,ABS(D82))</f>
        <v>0</v>
      </c>
      <c r="F82" s="84"/>
      <c r="G82" s="85"/>
      <c r="H82" s="85"/>
      <c r="I82" s="56"/>
      <c r="J82" s="122"/>
    </row>
    <row r="83" spans="1:10" s="12" customFormat="1" ht="34" customHeight="1" thickBot="1" x14ac:dyDescent="0.25">
      <c r="A83" s="5" t="s">
        <v>92</v>
      </c>
      <c r="B83" s="5"/>
      <c r="C83" s="5"/>
      <c r="D83" s="5"/>
      <c r="E83" s="86">
        <f>-1*ABS(SUM(E84:E85))</f>
        <v>0</v>
      </c>
      <c r="F83" s="59">
        <v>8</v>
      </c>
      <c r="G83" s="81"/>
      <c r="H83" s="82">
        <v>1</v>
      </c>
      <c r="I83" s="83">
        <f>E83*H83</f>
        <v>0</v>
      </c>
      <c r="J83" s="124" t="s">
        <v>7</v>
      </c>
    </row>
    <row r="84" spans="1:10" s="130" customFormat="1" ht="33" customHeight="1" x14ac:dyDescent="0.2">
      <c r="A84" s="97"/>
      <c r="B84" s="101"/>
      <c r="C84" s="102" t="s">
        <v>93</v>
      </c>
      <c r="D84" s="125"/>
      <c r="E84" s="126">
        <f>IF(ABS(D84)&gt;RUBRIC_SCALE,RUBRIC_SCALE,ABS(D84))</f>
        <v>0</v>
      </c>
      <c r="F84" s="127"/>
      <c r="G84" s="128"/>
      <c r="H84" s="128"/>
      <c r="I84" s="129"/>
      <c r="J84" s="116"/>
    </row>
    <row r="85" spans="1:10" s="130" customFormat="1" ht="33" customHeight="1" x14ac:dyDescent="0.2">
      <c r="A85" s="97"/>
      <c r="B85" s="101"/>
      <c r="C85" s="102" t="s">
        <v>94</v>
      </c>
      <c r="D85" s="125"/>
      <c r="E85" s="126">
        <f>IF(ABS(D85)&gt;RUBRIC_SCALE,RUBRIC_SCALE,ABS(D85))</f>
        <v>0</v>
      </c>
      <c r="F85" s="127"/>
      <c r="G85" s="128"/>
      <c r="H85" s="128"/>
      <c r="I85" s="129"/>
      <c r="J85" s="116"/>
    </row>
    <row r="86" spans="1:10" ht="19" thickBot="1" x14ac:dyDescent="0.25">
      <c r="A86" s="9"/>
      <c r="B86" s="10"/>
      <c r="C86" s="11"/>
      <c r="D86" s="11"/>
      <c r="E86" s="87"/>
      <c r="F86" s="88"/>
      <c r="G86" s="88"/>
      <c r="H86" s="88"/>
      <c r="I86" s="87"/>
      <c r="J86" s="116"/>
    </row>
    <row r="87" spans="1:10" ht="30" thickBot="1" x14ac:dyDescent="0.3">
      <c r="E87" s="40"/>
      <c r="F87" s="40"/>
      <c r="G87" s="40"/>
      <c r="H87" s="40"/>
      <c r="I87" s="89">
        <f>SUM(I77:I85)</f>
        <v>0</v>
      </c>
      <c r="J87" s="112" t="s">
        <v>8</v>
      </c>
    </row>
    <row r="100" spans="5:9" x14ac:dyDescent="0.25">
      <c r="E100" s="40"/>
      <c r="F100" s="40"/>
      <c r="G100" s="40"/>
      <c r="H100" s="40"/>
      <c r="I100" s="93"/>
    </row>
    <row r="101" spans="5:9" x14ac:dyDescent="0.25">
      <c r="E101" s="40"/>
      <c r="F101" s="40"/>
      <c r="G101" s="40"/>
      <c r="H101" s="40"/>
      <c r="I101" s="93"/>
    </row>
    <row r="102" spans="5:9" x14ac:dyDescent="0.25">
      <c r="E102" s="40"/>
      <c r="F102" s="40"/>
      <c r="G102" s="40"/>
      <c r="H102" s="40"/>
    </row>
    <row r="103" spans="5:9" x14ac:dyDescent="0.25">
      <c r="E103" s="93"/>
      <c r="F103" s="94"/>
      <c r="G103" s="95"/>
      <c r="H103" s="95"/>
    </row>
  </sheetData>
  <mergeCells count="1">
    <mergeCell ref="B11:B12"/>
  </mergeCells>
  <phoneticPr fontId="42" type="noConversion"/>
  <conditionalFormatting sqref="H77">
    <cfRule type="cellIs" dxfId="3" priority="4" operator="notEqual">
      <formula>1</formula>
    </cfRule>
  </conditionalFormatting>
  <conditionalFormatting sqref="F77">
    <cfRule type="cellIs" dxfId="2" priority="3" operator="lessThan">
      <formula>$E$77</formula>
    </cfRule>
  </conditionalFormatting>
  <conditionalFormatting sqref="E77">
    <cfRule type="cellIs" dxfId="1" priority="2" operator="greaterThan">
      <formula>$F$77</formula>
    </cfRule>
  </conditionalFormatting>
  <conditionalFormatting sqref="I77">
    <cfRule type="cellIs" dxfId="0" priority="1" operator="greaterThan">
      <formula>50</formula>
    </cfRule>
  </conditionalFormatting>
  <printOptions horizontalCentered="1"/>
  <pageMargins left="0.7" right="0.7" top="0.75" bottom="0.75" header="0.3" footer="0.3"/>
  <pageSetup scale="42" fitToHeight="0" orientation="landscape" horizontalDpi="4294967292" verticalDpi="4294967292"/>
  <rowBreaks count="2" manualBreakCount="2">
    <brk id="32" max="16383" man="1"/>
    <brk id="67" max="16383" man="1"/>
  </rowBreaks>
  <extLst>
    <ext xmlns:mx="http://schemas.microsoft.com/office/mac/excel/2008/main" uri="{64002731-A6B0-56B0-2670-7721B7C09600}">
      <mx:PLV Mode="0" OnePage="0" WScale="7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tabSelected="1" topLeftCell="B1" workbookViewId="0">
      <selection activeCell="F14" sqref="F14"/>
    </sheetView>
  </sheetViews>
  <sheetFormatPr baseColWidth="10" defaultColWidth="11" defaultRowHeight="16" x14ac:dyDescent="0.2"/>
  <cols>
    <col min="1" max="1" width="17" customWidth="1"/>
    <col min="2" max="2" width="21.6640625" bestFit="1" customWidth="1"/>
    <col min="3" max="3" width="36.6640625" bestFit="1" customWidth="1"/>
    <col min="4" max="4" width="45.5" bestFit="1" customWidth="1"/>
    <col min="5" max="5" width="8.33203125" customWidth="1"/>
    <col min="6" max="7" width="26.6640625" style="16" customWidth="1"/>
    <col min="8" max="8" width="11.1640625" style="16" customWidth="1"/>
    <col min="10" max="10" width="28.33203125" customWidth="1"/>
    <col min="11" max="11" width="16.6640625" bestFit="1" customWidth="1"/>
    <col min="12" max="12" width="12.5" bestFit="1" customWidth="1"/>
  </cols>
  <sheetData>
    <row r="1" spans="1:12" ht="45" customHeight="1" thickBot="1" x14ac:dyDescent="0.25">
      <c r="A1" s="13" t="s">
        <v>0</v>
      </c>
      <c r="B1" s="13" t="s">
        <v>0</v>
      </c>
      <c r="C1" s="14" t="s">
        <v>97</v>
      </c>
      <c r="D1" s="14" t="s">
        <v>12</v>
      </c>
      <c r="E1" s="15" t="s">
        <v>14</v>
      </c>
      <c r="F1"/>
      <c r="G1" s="13" t="s">
        <v>98</v>
      </c>
      <c r="H1" s="14" t="s">
        <v>99</v>
      </c>
      <c r="I1" s="15" t="s">
        <v>14</v>
      </c>
    </row>
    <row r="2" spans="1:12" ht="17" thickBot="1" x14ac:dyDescent="0.25">
      <c r="A2" s="17"/>
      <c r="B2" s="17"/>
      <c r="C2" s="18" t="s">
        <v>100</v>
      </c>
      <c r="D2" s="19" t="s">
        <v>101</v>
      </c>
      <c r="E2" s="20">
        <v>0</v>
      </c>
      <c r="F2"/>
      <c r="G2" s="21" t="s">
        <v>102</v>
      </c>
      <c r="H2" s="22" t="s">
        <v>103</v>
      </c>
      <c r="I2" s="23">
        <v>0</v>
      </c>
    </row>
    <row r="3" spans="1:12" ht="46.5" customHeight="1" thickBot="1" x14ac:dyDescent="0.25">
      <c r="A3" s="17"/>
      <c r="B3" s="17"/>
      <c r="C3" s="18" t="s">
        <v>104</v>
      </c>
      <c r="D3" s="19" t="s">
        <v>105</v>
      </c>
      <c r="E3" s="20">
        <v>1</v>
      </c>
      <c r="F3"/>
      <c r="G3" s="135" t="s">
        <v>106</v>
      </c>
      <c r="H3" s="18" t="s">
        <v>107</v>
      </c>
      <c r="I3" s="24">
        <v>1</v>
      </c>
    </row>
    <row r="4" spans="1:12" ht="46.5" customHeight="1" thickBot="1" x14ac:dyDescent="0.25">
      <c r="A4" s="17"/>
      <c r="B4" s="17"/>
      <c r="C4" s="26" t="s">
        <v>108</v>
      </c>
      <c r="D4" s="27" t="s">
        <v>109</v>
      </c>
      <c r="E4" s="28">
        <v>2</v>
      </c>
      <c r="F4"/>
      <c r="G4" s="135"/>
      <c r="H4" s="29" t="s">
        <v>110</v>
      </c>
      <c r="I4" s="30">
        <v>2</v>
      </c>
    </row>
    <row r="5" spans="1:12" ht="46.5" customHeight="1" thickBot="1" x14ac:dyDescent="0.25">
      <c r="A5" s="17"/>
      <c r="B5" s="17"/>
      <c r="C5" s="26" t="s">
        <v>111</v>
      </c>
      <c r="D5" s="27" t="s">
        <v>112</v>
      </c>
      <c r="E5" s="28">
        <v>3</v>
      </c>
      <c r="F5"/>
      <c r="G5" s="17"/>
      <c r="H5" s="22" t="s">
        <v>113</v>
      </c>
      <c r="I5" s="30">
        <v>3</v>
      </c>
    </row>
    <row r="6" spans="1:12" ht="46.5" customHeight="1" thickBot="1" x14ac:dyDescent="0.25">
      <c r="A6" s="32"/>
      <c r="B6" s="32"/>
      <c r="C6" s="18" t="s">
        <v>114</v>
      </c>
      <c r="D6" s="19" t="s">
        <v>115</v>
      </c>
      <c r="E6" s="20">
        <v>4</v>
      </c>
      <c r="F6"/>
      <c r="G6" s="31"/>
      <c r="H6" s="22" t="s">
        <v>116</v>
      </c>
      <c r="I6" s="30">
        <v>4</v>
      </c>
      <c r="J6" s="16"/>
      <c r="K6" s="16"/>
      <c r="L6" s="16"/>
    </row>
    <row r="7" spans="1:12" ht="17" thickBot="1" x14ac:dyDescent="0.25">
      <c r="F7"/>
      <c r="I7" s="37"/>
    </row>
    <row r="8" spans="1:12" ht="45" customHeight="1" thickBot="1" x14ac:dyDescent="0.25">
      <c r="F8"/>
      <c r="G8" s="13" t="s">
        <v>117</v>
      </c>
      <c r="H8" s="14" t="s">
        <v>118</v>
      </c>
      <c r="I8" s="36" t="s">
        <v>14</v>
      </c>
    </row>
    <row r="9" spans="1:12" ht="17" thickBot="1" x14ac:dyDescent="0.25">
      <c r="F9"/>
      <c r="G9" s="21" t="s">
        <v>102</v>
      </c>
      <c r="H9" s="22" t="s">
        <v>103</v>
      </c>
      <c r="I9" s="24">
        <v>0</v>
      </c>
    </row>
    <row r="10" spans="1:12" ht="81" thickBot="1" x14ac:dyDescent="0.25">
      <c r="F10"/>
      <c r="G10" s="25" t="s">
        <v>119</v>
      </c>
      <c r="H10" s="18" t="s">
        <v>107</v>
      </c>
      <c r="I10" s="24">
        <v>1</v>
      </c>
    </row>
    <row r="11" spans="1:12" ht="17" thickBot="1" x14ac:dyDescent="0.25">
      <c r="F11"/>
      <c r="G11" s="17"/>
      <c r="H11" s="29" t="s">
        <v>116</v>
      </c>
      <c r="I11" s="30">
        <v>2</v>
      </c>
    </row>
    <row r="12" spans="1:12" ht="17" thickBot="1" x14ac:dyDescent="0.25">
      <c r="F12"/>
      <c r="G12" s="17"/>
      <c r="H12" s="22" t="s">
        <v>120</v>
      </c>
      <c r="I12" s="30">
        <v>3</v>
      </c>
    </row>
    <row r="13" spans="1:12" ht="31" thickBot="1" x14ac:dyDescent="0.25">
      <c r="F13"/>
      <c r="G13" s="31"/>
      <c r="H13" s="22" t="s">
        <v>121</v>
      </c>
      <c r="I13" s="30">
        <v>4</v>
      </c>
    </row>
    <row r="14" spans="1:12" x14ac:dyDescent="0.2">
      <c r="B14" s="16" t="s">
        <v>95</v>
      </c>
      <c r="C14" s="16">
        <v>50</v>
      </c>
    </row>
    <row r="15" spans="1:12" x14ac:dyDescent="0.2">
      <c r="B15" s="16" t="s">
        <v>96</v>
      </c>
      <c r="C15" s="16">
        <v>4</v>
      </c>
    </row>
  </sheetData>
  <mergeCells count="1">
    <mergeCell ref="G3:G4"/>
  </mergeCells>
  <pageMargins left="0.75" right="0.75" top="1" bottom="1" header="0.5" footer="0.5"/>
  <pageSetup scale="6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Оценка</vt:lpstr>
      <vt:lpstr>Критерии</vt:lpstr>
      <vt:lpstr>Оценка!Заголовки_для_печати</vt:lpstr>
      <vt:lpstr>Оценка!Область_печати</vt:lpstr>
      <vt:lpstr>RUBRIC_SCALE</vt:lpstr>
      <vt:lpstr>SCORE_SCALE</vt:lpstr>
    </vt:vector>
  </TitlesOfParts>
  <Company>MBARI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Headley</dc:creator>
  <cp:lastModifiedBy>Mun Sergey</cp:lastModifiedBy>
  <cp:lastPrinted>2017-03-22T18:19:18Z</cp:lastPrinted>
  <dcterms:created xsi:type="dcterms:W3CDTF">2017-02-19T19:10:57Z</dcterms:created>
  <dcterms:modified xsi:type="dcterms:W3CDTF">2019-02-15T01:45:51Z</dcterms:modified>
</cp:coreProperties>
</file>