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un/Documents/Центр РР/Соревнования/MATE/2020/Листы оценки/Презентация/"/>
    </mc:Choice>
  </mc:AlternateContent>
  <xr:revisionPtr revIDLastSave="0" documentId="13_ncr:1_{EC77544C-33EA-3E4C-8094-84D3D29A8C2D}" xr6:coauthVersionLast="45" xr6:coauthVersionMax="45" xr10:uidLastSave="{00000000-0000-0000-0000-000000000000}"/>
  <bookViews>
    <workbookView xWindow="0" yWindow="460" windowWidth="25600" windowHeight="16060" xr2:uid="{00000000-000D-0000-FFFF-FFFF00000000}"/>
  </bookViews>
  <sheets>
    <sheet name="Оценка" sheetId="1" r:id="rId1"/>
    <sheet name="Критерии" sheetId="2" r:id="rId2"/>
  </sheets>
  <definedNames>
    <definedName name="_xlnm.Print_Titles" localSheetId="0">Оценка!$4:$4</definedName>
    <definedName name="_xlnm.Print_Area" localSheetId="0">Оценка!$A$3:$J$104</definedName>
    <definedName name="RUBRIC_SCALE">Критерии!$B$15</definedName>
    <definedName name="SCORE_SCALE">Критерии!$B$14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F53" i="1"/>
  <c r="E46" i="1"/>
  <c r="F46" i="1"/>
  <c r="E40" i="1"/>
  <c r="F40" i="1"/>
  <c r="G40" i="1" s="1"/>
  <c r="I40" i="1" s="1"/>
  <c r="E33" i="1"/>
  <c r="F33" i="1"/>
  <c r="E13" i="1"/>
  <c r="F13" i="1"/>
  <c r="E6" i="1"/>
  <c r="F6" i="1"/>
  <c r="F93" i="1" s="1"/>
  <c r="E102" i="1"/>
  <c r="E101" i="1"/>
  <c r="E99" i="1"/>
  <c r="E98" i="1"/>
  <c r="E97" i="1" s="1"/>
  <c r="I97" i="1" s="1"/>
  <c r="F100" i="1"/>
  <c r="F97" i="1"/>
  <c r="H93" i="1"/>
  <c r="G6" i="1" l="1"/>
  <c r="I6" i="1" s="1"/>
  <c r="E100" i="1"/>
  <c r="I100" i="1" s="1"/>
  <c r="G46" i="1"/>
  <c r="I46" i="1" s="1"/>
  <c r="G33" i="1"/>
  <c r="I33" i="1" s="1"/>
  <c r="G13" i="1"/>
  <c r="I13" i="1" s="1"/>
  <c r="G53" i="1"/>
  <c r="I53" i="1" s="1"/>
  <c r="I93" i="1" s="1"/>
  <c r="I104" i="1" s="1"/>
  <c r="E93" i="1"/>
</calcChain>
</file>

<file path=xl/sharedStrings.xml><?xml version="1.0" encoding="utf-8"?>
<sst xmlns="http://schemas.openxmlformats.org/spreadsheetml/2006/main" count="151" uniqueCount="136">
  <si>
    <t>Scoring Rubric (applies to all score Items)</t>
  </si>
  <si>
    <t>Raw Score</t>
  </si>
  <si>
    <t>Weight</t>
  </si>
  <si>
    <t>Base Score</t>
  </si>
  <si>
    <t>Max Points
(cat)</t>
  </si>
  <si>
    <t>Total %
(check:100)</t>
  </si>
  <si>
    <t>Discretionary points</t>
  </si>
  <si>
    <t>Deduction points</t>
  </si>
  <si>
    <t>Final Score</t>
  </si>
  <si>
    <t>0-4 pts
each</t>
  </si>
  <si>
    <t xml:space="preserve">ФИО судьи:  </t>
  </si>
  <si>
    <t>Название команды/организация</t>
  </si>
  <si>
    <t>Категория</t>
  </si>
  <si>
    <t>Критерий</t>
  </si>
  <si>
    <t>Требования</t>
  </si>
  <si>
    <t>Очки</t>
  </si>
  <si>
    <t>Макс очки</t>
  </si>
  <si>
    <t>%</t>
  </si>
  <si>
    <t>Вес</t>
  </si>
  <si>
    <t>Баллы за категорию</t>
  </si>
  <si>
    <t>Комментарии</t>
  </si>
  <si>
    <t>за категорию</t>
  </si>
  <si>
    <t>Безопасность</t>
  </si>
  <si>
    <t>Наполнение</t>
  </si>
  <si>
    <t>Презентация раскрывает особенности (features) и философию безопасности</t>
  </si>
  <si>
    <t>Протоколы</t>
  </si>
  <si>
    <t>Приведены чек-листы для разработки и эксплуатации</t>
  </si>
  <si>
    <t>Меры безопасности</t>
  </si>
  <si>
    <t>Сделаны предупредительные надписи на потенциально опасных деталях</t>
  </si>
  <si>
    <t>Выступление</t>
  </si>
  <si>
    <t>Подготовка</t>
  </si>
  <si>
    <t>Все члены команды участвуют в презентации</t>
  </si>
  <si>
    <t>Команда хорошо подготовилась к презентации</t>
  </si>
  <si>
    <t>Подача</t>
  </si>
  <si>
    <t>Презентация была динамичной, понятной и информативной</t>
  </si>
  <si>
    <t>Смоги "продать" судьям аппарат</t>
  </si>
  <si>
    <t>Креативность</t>
  </si>
  <si>
    <t>Четко описаны технические и организационные проблемы в ходе разработки и эксплуатации</t>
  </si>
  <si>
    <t>Инновационные, продуманные решения для проблем, с которыми столкнулась команда</t>
  </si>
  <si>
    <t>Понимание</t>
  </si>
  <si>
    <t>Продемонстрировали понимание проектирования ТНПА, его технических характеристик и функций</t>
  </si>
  <si>
    <t>Бюджет</t>
  </si>
  <si>
    <t>Описан процесс разработки и соблюдения бюджета</t>
  </si>
  <si>
    <t>Выразили благодарность спонсорам средств, материалов, оборудования</t>
  </si>
  <si>
    <t>Командная работа</t>
  </si>
  <si>
    <t>Рассказали, как команда эволюционировала, увлеличивая свои возможности и решая проблемы</t>
  </si>
  <si>
    <t>Описано влияние/участие членов команды, прошлогодних (если есть) и новых</t>
  </si>
  <si>
    <t>Команда выглядит сплоченной, вовлеченно и поддерживают друг друга</t>
  </si>
  <si>
    <t>Команда демонстрирует, наставничество и помощь в обучение среди членов команды</t>
  </si>
  <si>
    <t>Тема соревнований/задачи</t>
  </si>
  <si>
    <t>Презентация явно связана с темой и задачами миссии</t>
  </si>
  <si>
    <t>Объяснили техническую и научную составляющую задач</t>
  </si>
  <si>
    <t>Демонстрируют детальное понимание научной и технической составляющей миссии</t>
  </si>
  <si>
    <t>Продемонстрировали понимание того, как их ТНПА с его техническими характеристиками и функциями был разработан для выполнения задач миссии</t>
  </si>
  <si>
    <t>Разработка вцелом, качество изготовления</t>
  </si>
  <si>
    <t>Общий дизайн разработан командой, хорошо задуман, и реализован (как функционально, так и эстетически)</t>
  </si>
  <si>
    <t>Реализация выглядит надежной и показывает мастерское исполнение</t>
  </si>
  <si>
    <t>Продуманно, как продуктом будут пользоваться покупатели</t>
  </si>
  <si>
    <t>Обсуждается насколько хорошо ТНПА было протестировано до начала мероприятия</t>
  </si>
  <si>
    <t>Свое против покупного, повторно используемое против нового</t>
  </si>
  <si>
    <t>Приведено обоснование решения между изготовлением собственных деталей и покупными изделиями</t>
  </si>
  <si>
    <t>Приведено обоснование решения между прошлогодними деталями и новыми</t>
  </si>
  <si>
    <t>Команда демонстрирует понимание использования коммерческих и собственных изделий/компонентов</t>
  </si>
  <si>
    <t>Команда демонстрирует понимание использования прошлогодних и новых изделий/компонентов</t>
  </si>
  <si>
    <t>Аппарат</t>
  </si>
  <si>
    <t xml:space="preserve">Обоснование технических решений </t>
  </si>
  <si>
    <t>Разработка ТНПА представлена в четкой и логичной форме</t>
  </si>
  <si>
    <t>Демонстрируют пошаговый процесс планирования и проектирования</t>
  </si>
  <si>
    <t>Выбор решений демонстрирует продуманный и сбалансированный компромисс</t>
  </si>
  <si>
    <t>Оригинальность</t>
  </si>
  <si>
    <t>Команда сделала нововведения или модификации, что приводело к повышению функциональных возможностей при сниженнии цены</t>
  </si>
  <si>
    <t>Инновации продемонстрированы в конструкции ТНПА, деталях или других частях и решениях</t>
  </si>
  <si>
    <t>Описание процесса решения технических проблем</t>
  </si>
  <si>
    <t xml:space="preserve">Подробно описывает, как компания генерировала идеи с помощью мозгового штурма </t>
  </si>
  <si>
    <t>Оценивали и выбирали идеи</t>
  </si>
  <si>
    <t>Использовали рациональный процесс (оценка данных, коммерческие исследования) для оценки альтернатив</t>
  </si>
  <si>
    <t>Система отражает значительные и продуманный дизайн/разработку, т. е. это не просто интеграция приобретенных деталей</t>
  </si>
  <si>
    <t>Системный подход</t>
  </si>
  <si>
    <t>Выбор материалов и инструментов</t>
  </si>
  <si>
    <t>Рассмотрены процессы и факторы при изготовлении материалов, компонентов и других деталий</t>
  </si>
  <si>
    <t>Приведены здравые рассуждения, обосновывающие выбор</t>
  </si>
  <si>
    <t>Конструкция аппарата</t>
  </si>
  <si>
    <t>Описаны компромиссы и обоснование стоимости ТНПА, размер, и вес</t>
  </si>
  <si>
    <t>Системы аппарата</t>
  </si>
  <si>
    <t>Описано логично и понятно, как компоненты и материалы были выраны для выполнения конкретных задач, учитывая экономическую эффективность</t>
  </si>
  <si>
    <t>Описано, как дизайн/разработка эволюционировала, чтобы соответствовать требованиям конкурса</t>
  </si>
  <si>
    <t>Система управления и электрическая система</t>
  </si>
  <si>
    <t>Схема управления, разработанная командой является разумной, эффективной и логичной</t>
  </si>
  <si>
    <t>Все члены команды понимают, как проектировалась система управления</t>
  </si>
  <si>
    <t>Продемонстрировано понимание проектирование кабеля и требований к нему</t>
  </si>
  <si>
    <t>Разработан и представлен протокол управления кабелем</t>
  </si>
  <si>
    <t>Демонстрирует полное понимание функций и особенностей системы управления</t>
  </si>
  <si>
    <t xml:space="preserve">Обеспечивает хорошее описание проектирования системы управления </t>
  </si>
  <si>
    <t>Движительная система</t>
  </si>
  <si>
    <t>Разумное обоснование количества, типа и расположения двигателей</t>
  </si>
  <si>
    <t>Плавучести и балласт</t>
  </si>
  <si>
    <t>Продемонстрировано понимание принципов балластировки</t>
  </si>
  <si>
    <t xml:space="preserve">Разумное обоснование используемого типа плавучести </t>
  </si>
  <si>
    <t>Полезная нагрузка</t>
  </si>
  <si>
    <t>Разумное обоснование количества, типа и размещения камер</t>
  </si>
  <si>
    <t>Полезная нагрузка разработана с учетом функциональности и ограничений миссии</t>
  </si>
  <si>
    <t>Используемые датчики подходят для эксплуатации ТНПА и задач миссии</t>
  </si>
  <si>
    <t>Продемонстрировали полное понимание теории и проектирования датчиков/приборов</t>
  </si>
  <si>
    <t>Команда продемонстрировала значительные усилия для разработки и изготовления всех компонентов ТНПА</t>
  </si>
  <si>
    <t>Дополнительные очки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</si>
  <si>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</si>
  <si>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Штрафные очки</t>
  </si>
  <si>
    <t>Значительное вмешательство со стороны тренеров, наставников, родителей, оказание помощи в ходе презентации и/или проектирование процессов (за исключением языковых барьеров)</t>
  </si>
  <si>
    <t>Значительное злоупотребление коммерческими компонентами без достаточного обоснования</t>
  </si>
  <si>
    <t>Результат</t>
  </si>
  <si>
    <t>Степень</t>
  </si>
  <si>
    <t>Отсутствует</t>
  </si>
  <si>
    <t>Не включено, не возможно оценить</t>
  </si>
  <si>
    <t>Критерии</t>
  </si>
  <si>
    <t>Нет</t>
  </si>
  <si>
    <t>Требуется доработка</t>
  </si>
  <si>
    <t>Усилия, выполненные, отвечают некоторым ключевым требованиям. Понимание или обработка ключевых требований требует больше глубины</t>
  </si>
  <si>
    <t xml:space="preserve"> - Новизна
- Глубина понимания
- Глубина анализа
- Эффективность (функции в соответствии с назначением)
- Качество исполнения</t>
  </si>
  <si>
    <t>Слабо</t>
  </si>
  <si>
    <t>Частично удовлетворяет требованиям</t>
  </si>
  <si>
    <t>Демонстрируется понимание и отвечает большинству ключевых требований</t>
  </si>
  <si>
    <t>Средне</t>
  </si>
  <si>
    <t>Удовлетворяет требованиям</t>
  </si>
  <si>
    <t>Показывает полное понимание и отвечает всем ключевым требованиям</t>
  </si>
  <si>
    <t>Хорошо</t>
  </si>
  <si>
    <t>Превышает требования</t>
  </si>
  <si>
    <t>Выходит за рамки ключевых требований, демонстрируя исключительную глубину и широту понимания</t>
  </si>
  <si>
    <t>Отлично</t>
  </si>
  <si>
    <t>Штрафы</t>
  </si>
  <si>
    <t>Спепень</t>
  </si>
  <si>
    <t xml:space="preserve"> - Степень, в которой команда полагалась на внешнюю помощь, уже существующую работу и/или приобретенные компоненты и услуги</t>
  </si>
  <si>
    <t>Сильно</t>
  </si>
  <si>
    <t>Очень сильно</t>
  </si>
  <si>
    <t>Сумма баллов</t>
  </si>
  <si>
    <t>Баллы за критерий</t>
  </si>
  <si>
    <t>Лист оценки презентации 2020 MATE Russia-Far East ROV Competition 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</si>
</sst>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theme="5"/>
      <name val="Arial"/>
      <family val="2"/>
    </font>
    <font>
      <b/>
      <sz val="16"/>
      <color theme="4" tint="-0.499984740745262"/>
      <name val="Arial"/>
      <family val="2"/>
    </font>
    <font>
      <b/>
      <sz val="10"/>
      <color theme="1"/>
      <name val="Arial"/>
      <family val="2"/>
    </font>
    <font>
      <sz val="16"/>
      <color theme="5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sz val="20"/>
      <color theme="5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6"/>
      <color rgb="FFED7D3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5"/>
      <name val="Arial"/>
      <family val="2"/>
    </font>
    <font>
      <b/>
      <sz val="22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2"/>
      <name val="Arial"/>
      <family val="2"/>
    </font>
    <font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2"/>
      <name val="Arial"/>
      <family val="2"/>
    </font>
    <font>
      <b/>
      <sz val="12"/>
      <color theme="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2">
    <xf numFmtId="0" fontId="0" fillId="0" borderId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3">
    <xf numFmtId="0" fontId="0" fillId="0" borderId="0" xfId="0"/>
    <xf numFmtId="0" fontId="3" fillId="4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3" borderId="8" xfId="0" applyFont="1" applyFill="1" applyBorder="1"/>
    <xf numFmtId="0" fontId="0" fillId="0" borderId="0" xfId="0" applyFont="1"/>
    <xf numFmtId="0" fontId="1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" borderId="9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9" fontId="8" fillId="2" borderId="0" xfId="1" applyFont="1" applyFill="1" applyBorder="1" applyAlignment="1" applyProtection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1" fontId="10" fillId="3" borderId="0" xfId="0" applyNumberFormat="1" applyFont="1" applyFill="1" applyBorder="1" applyAlignment="1" applyProtection="1">
      <alignment horizontal="center" vertical="center"/>
    </xf>
    <xf numFmtId="1" fontId="12" fillId="3" borderId="0" xfId="0" applyNumberFormat="1" applyFont="1" applyFill="1" applyBorder="1" applyAlignment="1" applyProtection="1">
      <alignment horizontal="center" vertical="center"/>
    </xf>
    <xf numFmtId="9" fontId="12" fillId="3" borderId="0" xfId="1" applyFont="1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 wrapText="1"/>
    </xf>
    <xf numFmtId="1" fontId="10" fillId="5" borderId="0" xfId="0" applyNumberFormat="1" applyFont="1" applyFill="1" applyBorder="1" applyAlignment="1" applyProtection="1">
      <alignment horizontal="center" vertical="center"/>
    </xf>
    <xf numFmtId="1" fontId="13" fillId="5" borderId="0" xfId="0" applyNumberFormat="1" applyFont="1" applyFill="1" applyBorder="1" applyAlignment="1" applyProtection="1">
      <alignment horizontal="center" vertical="center"/>
    </xf>
    <xf numFmtId="9" fontId="13" fillId="5" borderId="0" xfId="1" applyFont="1" applyFill="1" applyBorder="1" applyAlignment="1" applyProtection="1">
      <alignment horizontal="center" vertical="center"/>
    </xf>
    <xf numFmtId="9" fontId="14" fillId="3" borderId="0" xfId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 wrapText="1"/>
    </xf>
    <xf numFmtId="9" fontId="10" fillId="0" borderId="0" xfId="1" applyFont="1" applyAlignment="1" applyProtection="1">
      <alignment horizontal="center" vertical="center" wrapText="1"/>
    </xf>
    <xf numFmtId="1" fontId="17" fillId="3" borderId="0" xfId="0" applyNumberFormat="1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2" fontId="14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8" fillId="6" borderId="0" xfId="0" applyFont="1" applyFill="1" applyAlignment="1" applyProtection="1">
      <alignment horizontal="center" vertical="center" wrapText="1"/>
    </xf>
    <xf numFmtId="9" fontId="20" fillId="2" borderId="0" xfId="1" applyFont="1" applyFill="1" applyBorder="1" applyAlignment="1" applyProtection="1">
      <alignment horizontal="center" vertical="center" wrapText="1"/>
    </xf>
    <xf numFmtId="1" fontId="21" fillId="2" borderId="5" xfId="0" applyNumberFormat="1" applyFont="1" applyFill="1" applyBorder="1" applyAlignment="1" applyProtection="1">
      <alignment horizontal="center" vertical="center" wrapText="1"/>
    </xf>
    <xf numFmtId="1" fontId="13" fillId="3" borderId="0" xfId="0" applyNumberFormat="1" applyFont="1" applyFill="1" applyBorder="1" applyAlignment="1" applyProtection="1">
      <alignment horizontal="center" vertical="center"/>
    </xf>
    <xf numFmtId="9" fontId="13" fillId="3" borderId="0" xfId="1" applyFont="1" applyFill="1" applyBorder="1" applyAlignment="1" applyProtection="1">
      <alignment horizontal="center" vertical="center"/>
    </xf>
    <xf numFmtId="1" fontId="21" fillId="0" borderId="5" xfId="1" applyNumberFormat="1" applyFont="1" applyFill="1" applyBorder="1" applyAlignment="1" applyProtection="1">
      <alignment horizontal="right" vertical="center"/>
    </xf>
    <xf numFmtId="0" fontId="22" fillId="0" borderId="7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9" fontId="13" fillId="0" borderId="0" xfId="1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9" fontId="13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right" vertical="center" wrapText="1"/>
    </xf>
    <xf numFmtId="1" fontId="29" fillId="5" borderId="0" xfId="0" applyNumberFormat="1" applyFont="1" applyFill="1" applyBorder="1" applyAlignment="1" applyProtection="1">
      <alignment horizontal="center" vertical="center"/>
    </xf>
    <xf numFmtId="1" fontId="29" fillId="3" borderId="0" xfId="0" applyNumberFormat="1" applyFont="1" applyFill="1" applyBorder="1" applyAlignment="1" applyProtection="1">
      <alignment horizontal="center" vertical="center"/>
    </xf>
    <xf numFmtId="0" fontId="26" fillId="4" borderId="0" xfId="0" applyFont="1" applyFill="1" applyAlignment="1" applyProtection="1">
      <alignment vertical="center" wrapText="1"/>
    </xf>
    <xf numFmtId="0" fontId="19" fillId="4" borderId="0" xfId="0" applyFont="1" applyFill="1" applyAlignment="1" applyProtection="1">
      <alignment vertical="center" wrapText="1"/>
    </xf>
    <xf numFmtId="0" fontId="19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30" fillId="3" borderId="0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vertical="center" wrapText="1"/>
    </xf>
    <xf numFmtId="0" fontId="25" fillId="3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31" fillId="3" borderId="0" xfId="0" applyFont="1" applyFill="1" applyBorder="1" applyProtection="1"/>
    <xf numFmtId="0" fontId="30" fillId="4" borderId="0" xfId="0" applyFont="1" applyFill="1" applyAlignment="1" applyProtection="1">
      <alignment horizontal="center"/>
    </xf>
    <xf numFmtId="0" fontId="31" fillId="4" borderId="0" xfId="0" applyFont="1" applyFill="1" applyProtection="1"/>
    <xf numFmtId="0" fontId="30" fillId="0" borderId="0" xfId="0" applyFont="1" applyAlignment="1" applyProtection="1">
      <alignment horizontal="center"/>
    </xf>
    <xf numFmtId="0" fontId="31" fillId="0" borderId="0" xfId="0" applyFont="1" applyProtection="1"/>
    <xf numFmtId="1" fontId="15" fillId="0" borderId="10" xfId="0" applyNumberFormat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9" fontId="11" fillId="3" borderId="0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Protection="1"/>
    <xf numFmtId="0" fontId="0" fillId="8" borderId="0" xfId="0" applyFill="1" applyProtection="1"/>
    <xf numFmtId="0" fontId="26" fillId="8" borderId="0" xfId="0" applyFont="1" applyFill="1" applyAlignment="1" applyProtection="1">
      <alignment vertical="center" wrapText="1"/>
    </xf>
    <xf numFmtId="0" fontId="19" fillId="8" borderId="0" xfId="0" applyFont="1" applyFill="1" applyAlignment="1" applyProtection="1">
      <alignment vertical="center" wrapText="1"/>
    </xf>
    <xf numFmtId="0" fontId="10" fillId="8" borderId="0" xfId="0" applyFont="1" applyFill="1" applyAlignment="1" applyProtection="1">
      <alignment horizontal="center" vertical="center"/>
    </xf>
    <xf numFmtId="0" fontId="13" fillId="8" borderId="0" xfId="0" applyFont="1" applyFill="1" applyAlignment="1" applyProtection="1">
      <alignment horizontal="center" vertical="center"/>
    </xf>
    <xf numFmtId="9" fontId="13" fillId="8" borderId="0" xfId="1" applyFont="1" applyFill="1" applyAlignment="1" applyProtection="1">
      <alignment horizontal="center" vertical="center"/>
    </xf>
    <xf numFmtId="0" fontId="0" fillId="8" borderId="0" xfId="0" applyFill="1" applyAlignment="1" applyProtection="1">
      <alignment horizontal="left" vertical="center"/>
    </xf>
    <xf numFmtId="1" fontId="7" fillId="2" borderId="0" xfId="0" applyNumberFormat="1" applyFont="1" applyFill="1" applyBorder="1" applyAlignment="1" applyProtection="1">
      <alignment horizontal="center" vertical="center" wrapText="1"/>
    </xf>
    <xf numFmtId="1" fontId="18" fillId="6" borderId="0" xfId="0" applyNumberFormat="1" applyFont="1" applyFill="1" applyAlignment="1" applyProtection="1">
      <alignment horizontal="center" vertical="center" wrapText="1"/>
    </xf>
    <xf numFmtId="2" fontId="15" fillId="7" borderId="5" xfId="0" applyNumberFormat="1" applyFont="1" applyFill="1" applyBorder="1" applyAlignment="1" applyProtection="1">
      <alignment horizontal="center" vertical="center"/>
    </xf>
    <xf numFmtId="0" fontId="33" fillId="9" borderId="0" xfId="0" applyFont="1" applyFill="1"/>
    <xf numFmtId="0" fontId="33" fillId="0" borderId="0" xfId="0" applyFont="1"/>
    <xf numFmtId="0" fontId="28" fillId="10" borderId="0" xfId="0" applyFont="1" applyFill="1" applyBorder="1" applyAlignment="1" applyProtection="1">
      <alignment horizontal="center" vertical="center" wrapText="1"/>
    </xf>
    <xf numFmtId="9" fontId="28" fillId="10" borderId="0" xfId="1" applyFont="1" applyFill="1" applyBorder="1" applyAlignment="1" applyProtection="1">
      <alignment horizontal="center" vertical="center"/>
    </xf>
    <xf numFmtId="0" fontId="34" fillId="10" borderId="0" xfId="0" applyFont="1" applyFill="1" applyBorder="1" applyAlignment="1" applyProtection="1">
      <alignment horizontal="center" vertical="center" wrapText="1"/>
    </xf>
    <xf numFmtId="0" fontId="5" fillId="10" borderId="0" xfId="0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0" fontId="35" fillId="10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>
      <alignment horizontal="left" vertical="top" wrapText="1"/>
    </xf>
  </cellXfs>
  <cellStyles count="72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Процентный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7"/>
  <sheetViews>
    <sheetView tabSelected="1" zoomScale="64" workbookViewId="0">
      <selection activeCell="C21" sqref="C21"/>
    </sheetView>
  </sheetViews>
  <sheetFormatPr baseColWidth="10" defaultColWidth="8.83203125" defaultRowHeight="21" x14ac:dyDescent="0.25"/>
  <cols>
    <col min="1" max="1" width="46.1640625" style="85" customWidth="1"/>
    <col min="2" max="2" width="37.5" style="86" customWidth="1"/>
    <col min="3" max="3" width="78.1640625" style="62" customWidth="1"/>
    <col min="4" max="4" width="14.1640625" style="68" bestFit="1" customWidth="1"/>
    <col min="5" max="5" width="12.5" style="56" customWidth="1"/>
    <col min="6" max="6" width="12.5" style="53" customWidth="1"/>
    <col min="7" max="7" width="10.1640625" style="57" bestFit="1" customWidth="1"/>
    <col min="8" max="8" width="15.6640625" style="57" customWidth="1"/>
    <col min="9" max="9" width="13.1640625" style="53" customWidth="1"/>
    <col min="10" max="10" width="43.1640625" style="58" customWidth="1"/>
    <col min="11" max="16384" width="8.83203125" style="75"/>
  </cols>
  <sheetData>
    <row r="1" spans="1:10" x14ac:dyDescent="0.25">
      <c r="A1" s="102" t="s">
        <v>135</v>
      </c>
      <c r="B1" s="92"/>
      <c r="C1" s="93"/>
      <c r="D1" s="94"/>
      <c r="E1" s="95"/>
      <c r="F1" s="96"/>
      <c r="G1" s="97"/>
      <c r="H1" s="97"/>
      <c r="I1" s="96"/>
      <c r="J1" s="98"/>
    </row>
    <row r="2" spans="1:10" x14ac:dyDescent="0.25">
      <c r="A2" s="103" t="s">
        <v>10</v>
      </c>
      <c r="B2" s="75"/>
    </row>
    <row r="3" spans="1:10" x14ac:dyDescent="0.25">
      <c r="A3" s="103" t="s">
        <v>11</v>
      </c>
      <c r="B3" s="75"/>
    </row>
    <row r="4" spans="1:10" s="91" customFormat="1" ht="57" x14ac:dyDescent="0.25">
      <c r="A4" s="104" t="s">
        <v>12</v>
      </c>
      <c r="B4" s="104" t="s">
        <v>13</v>
      </c>
      <c r="C4" s="104" t="s">
        <v>14</v>
      </c>
      <c r="D4" s="104"/>
      <c r="E4" s="104" t="s">
        <v>15</v>
      </c>
      <c r="F4" s="104" t="s">
        <v>16</v>
      </c>
      <c r="G4" s="105" t="s">
        <v>17</v>
      </c>
      <c r="H4" s="105" t="s">
        <v>18</v>
      </c>
      <c r="I4" s="104" t="s">
        <v>19</v>
      </c>
      <c r="J4" s="104" t="s">
        <v>20</v>
      </c>
    </row>
    <row r="5" spans="1:10" ht="25" customHeight="1" x14ac:dyDescent="0.2">
      <c r="A5" s="106"/>
      <c r="B5" s="106"/>
      <c r="C5" s="106"/>
      <c r="D5" s="106"/>
      <c r="E5" s="107"/>
      <c r="F5" s="108" t="s">
        <v>21</v>
      </c>
      <c r="G5" s="109"/>
      <c r="H5" s="109"/>
      <c r="I5" s="108"/>
      <c r="J5" s="110"/>
    </row>
    <row r="6" spans="1:10" ht="20.25" customHeight="1" x14ac:dyDescent="0.2">
      <c r="A6" s="59" t="s">
        <v>22</v>
      </c>
      <c r="B6" s="59"/>
      <c r="C6" s="59"/>
      <c r="D6" s="69"/>
      <c r="E6" s="99">
        <f>SUM(E8:E12)</f>
        <v>0</v>
      </c>
      <c r="F6" s="34">
        <f>3*4</f>
        <v>12</v>
      </c>
      <c r="G6" s="27">
        <f>E6/F6</f>
        <v>0</v>
      </c>
      <c r="H6" s="27">
        <v>0.1</v>
      </c>
      <c r="I6" s="28">
        <f>SCORE_SCALE*H6*G6</f>
        <v>0</v>
      </c>
      <c r="J6" s="29"/>
    </row>
    <row r="7" spans="1:10" ht="20" x14ac:dyDescent="0.25">
      <c r="A7" s="78"/>
      <c r="B7" s="79" t="s">
        <v>23</v>
      </c>
      <c r="C7" s="59"/>
      <c r="D7" s="69"/>
      <c r="E7" s="25"/>
      <c r="F7" s="26"/>
      <c r="G7" s="26"/>
      <c r="H7" s="26"/>
      <c r="I7" s="25"/>
      <c r="J7" s="30"/>
    </row>
    <row r="8" spans="1:10" ht="38" x14ac:dyDescent="0.25">
      <c r="A8" s="78"/>
      <c r="B8" s="80"/>
      <c r="C8" s="60" t="s">
        <v>24</v>
      </c>
      <c r="D8" s="74"/>
      <c r="E8" s="32"/>
      <c r="F8" s="32"/>
      <c r="G8" s="33"/>
      <c r="H8" s="33"/>
      <c r="I8" s="31"/>
      <c r="J8" s="30"/>
    </row>
    <row r="9" spans="1:10" ht="20" x14ac:dyDescent="0.25">
      <c r="A9" s="78"/>
      <c r="B9" s="79" t="s">
        <v>25</v>
      </c>
      <c r="C9" s="59"/>
      <c r="D9" s="69"/>
      <c r="E9" s="25"/>
      <c r="F9" s="26"/>
      <c r="G9" s="26"/>
      <c r="H9" s="26"/>
      <c r="I9" s="25"/>
      <c r="J9" s="30"/>
    </row>
    <row r="10" spans="1:10" x14ac:dyDescent="0.25">
      <c r="A10" s="78"/>
      <c r="B10" s="80"/>
      <c r="C10" s="60" t="s">
        <v>26</v>
      </c>
      <c r="D10" s="74"/>
      <c r="E10" s="32"/>
      <c r="F10" s="32"/>
      <c r="G10" s="33"/>
      <c r="H10" s="33"/>
      <c r="I10" s="31"/>
      <c r="J10" s="30"/>
    </row>
    <row r="11" spans="1:10" ht="20" x14ac:dyDescent="0.25">
      <c r="A11" s="78"/>
      <c r="B11" s="79" t="s">
        <v>27</v>
      </c>
      <c r="C11" s="59"/>
      <c r="D11" s="69"/>
      <c r="E11" s="25"/>
      <c r="F11" s="26"/>
      <c r="G11" s="26"/>
      <c r="H11" s="26"/>
      <c r="I11" s="25"/>
      <c r="J11" s="30"/>
    </row>
    <row r="12" spans="1:10" ht="38" x14ac:dyDescent="0.25">
      <c r="A12" s="78"/>
      <c r="B12" s="80"/>
      <c r="C12" s="60" t="s">
        <v>28</v>
      </c>
      <c r="D12" s="74"/>
      <c r="E12" s="32"/>
      <c r="F12" s="32"/>
      <c r="G12" s="33"/>
      <c r="H12" s="33"/>
      <c r="I12" s="31"/>
      <c r="J12" s="30"/>
    </row>
    <row r="13" spans="1:10" ht="20" x14ac:dyDescent="0.2">
      <c r="A13" s="59" t="s">
        <v>29</v>
      </c>
      <c r="B13" s="59"/>
      <c r="C13" s="59"/>
      <c r="D13" s="69"/>
      <c r="E13" s="99">
        <f>SUM(E15:E32)</f>
        <v>0</v>
      </c>
      <c r="F13" s="34">
        <f>13*4</f>
        <v>52</v>
      </c>
      <c r="G13" s="27">
        <f>E13/F13</f>
        <v>0</v>
      </c>
      <c r="H13" s="27">
        <v>0.25</v>
      </c>
      <c r="I13" s="28">
        <f>SCORE_SCALE*H13*G13</f>
        <v>0</v>
      </c>
      <c r="J13" s="30"/>
    </row>
    <row r="14" spans="1:10" ht="20" x14ac:dyDescent="0.25">
      <c r="A14" s="78"/>
      <c r="B14" s="79" t="s">
        <v>30</v>
      </c>
      <c r="C14" s="59"/>
      <c r="D14" s="69"/>
      <c r="E14" s="25"/>
      <c r="F14" s="26"/>
      <c r="G14" s="26"/>
      <c r="H14" s="26"/>
      <c r="I14" s="25"/>
      <c r="J14" s="30"/>
    </row>
    <row r="15" spans="1:10" ht="22" customHeight="1" x14ac:dyDescent="0.25">
      <c r="A15" s="78"/>
      <c r="B15" s="80"/>
      <c r="C15" s="61" t="s">
        <v>31</v>
      </c>
      <c r="D15" s="74"/>
      <c r="E15" s="32"/>
      <c r="F15" s="32"/>
      <c r="G15" s="33"/>
      <c r="H15" s="33"/>
      <c r="I15" s="31"/>
      <c r="J15" s="30"/>
    </row>
    <row r="16" spans="1:10" ht="22" customHeight="1" x14ac:dyDescent="0.25">
      <c r="A16" s="78"/>
      <c r="B16" s="80"/>
      <c r="C16" s="61" t="s">
        <v>32</v>
      </c>
      <c r="D16" s="74"/>
      <c r="E16" s="32"/>
      <c r="F16" s="32"/>
      <c r="G16" s="33"/>
      <c r="H16" s="33"/>
      <c r="I16" s="31"/>
      <c r="J16" s="30"/>
    </row>
    <row r="17" spans="1:10" ht="20" x14ac:dyDescent="0.25">
      <c r="A17" s="78"/>
      <c r="B17" s="79" t="s">
        <v>33</v>
      </c>
      <c r="C17" s="59"/>
      <c r="D17" s="69"/>
      <c r="E17" s="25"/>
      <c r="F17" s="26"/>
      <c r="G17" s="26"/>
      <c r="H17" s="26"/>
      <c r="I17" s="25"/>
      <c r="J17" s="30"/>
    </row>
    <row r="18" spans="1:10" ht="21" customHeight="1" x14ac:dyDescent="0.25">
      <c r="A18" s="78"/>
      <c r="B18" s="80"/>
      <c r="C18" s="61" t="s">
        <v>34</v>
      </c>
      <c r="D18" s="74"/>
      <c r="E18" s="32"/>
      <c r="F18" s="32"/>
      <c r="G18" s="33"/>
      <c r="H18" s="33"/>
      <c r="I18" s="31"/>
      <c r="J18" s="30"/>
    </row>
    <row r="19" spans="1:10" ht="21" customHeight="1" x14ac:dyDescent="0.25">
      <c r="A19" s="78"/>
      <c r="B19" s="80"/>
      <c r="C19" s="62" t="s">
        <v>35</v>
      </c>
      <c r="D19" s="74"/>
      <c r="E19" s="32"/>
      <c r="F19" s="32"/>
      <c r="G19" s="33"/>
      <c r="H19" s="33"/>
      <c r="I19" s="31"/>
      <c r="J19" s="30"/>
    </row>
    <row r="20" spans="1:10" ht="20" x14ac:dyDescent="0.25">
      <c r="A20" s="78"/>
      <c r="B20" s="79" t="s">
        <v>36</v>
      </c>
      <c r="C20" s="59"/>
      <c r="D20" s="69"/>
      <c r="E20" s="25"/>
      <c r="F20" s="26"/>
      <c r="G20" s="26"/>
      <c r="H20" s="26"/>
      <c r="I20" s="25"/>
      <c r="J20" s="30"/>
    </row>
    <row r="21" spans="1:10" ht="38" x14ac:dyDescent="0.25">
      <c r="A21" s="78"/>
      <c r="B21" s="80"/>
      <c r="C21" s="61" t="s">
        <v>37</v>
      </c>
      <c r="D21" s="74"/>
      <c r="E21" s="32"/>
      <c r="F21" s="32"/>
      <c r="G21" s="33"/>
      <c r="H21" s="33"/>
      <c r="I21" s="31"/>
      <c r="J21" s="30"/>
    </row>
    <row r="22" spans="1:10" ht="38" x14ac:dyDescent="0.25">
      <c r="A22" s="78"/>
      <c r="B22" s="80"/>
      <c r="C22" s="61" t="s">
        <v>38</v>
      </c>
      <c r="D22" s="74"/>
      <c r="E22" s="32"/>
      <c r="F22" s="32"/>
      <c r="G22" s="33"/>
      <c r="H22" s="33"/>
      <c r="I22" s="31"/>
      <c r="J22" s="30"/>
    </row>
    <row r="23" spans="1:10" ht="20" x14ac:dyDescent="0.25">
      <c r="A23" s="78"/>
      <c r="B23" s="79" t="s">
        <v>39</v>
      </c>
      <c r="C23" s="59"/>
      <c r="D23" s="69"/>
      <c r="E23" s="25"/>
      <c r="F23" s="26"/>
      <c r="G23" s="26"/>
      <c r="H23" s="26"/>
      <c r="I23" s="25"/>
      <c r="J23" s="30"/>
    </row>
    <row r="24" spans="1:10" ht="38" x14ac:dyDescent="0.25">
      <c r="A24" s="78"/>
      <c r="B24" s="80"/>
      <c r="C24" s="60" t="s">
        <v>40</v>
      </c>
      <c r="D24" s="74"/>
      <c r="E24" s="32"/>
      <c r="F24" s="32"/>
      <c r="G24" s="33"/>
      <c r="H24" s="33"/>
      <c r="I24" s="31"/>
      <c r="J24" s="30"/>
    </row>
    <row r="25" spans="1:10" ht="20" x14ac:dyDescent="0.25">
      <c r="A25" s="78"/>
      <c r="B25" s="79" t="s">
        <v>41</v>
      </c>
      <c r="C25" s="59"/>
      <c r="D25" s="69"/>
      <c r="E25" s="25"/>
      <c r="F25" s="26"/>
      <c r="G25" s="26"/>
      <c r="H25" s="26"/>
      <c r="I25" s="25"/>
      <c r="J25" s="30"/>
    </row>
    <row r="26" spans="1:10" ht="21" customHeight="1" x14ac:dyDescent="0.25">
      <c r="A26" s="78"/>
      <c r="B26" s="80"/>
      <c r="C26" s="61" t="s">
        <v>42</v>
      </c>
      <c r="D26" s="74"/>
      <c r="E26" s="32"/>
      <c r="F26" s="32"/>
      <c r="G26" s="33"/>
      <c r="H26" s="33"/>
      <c r="I26" s="31"/>
      <c r="J26" s="30"/>
    </row>
    <row r="27" spans="1:10" ht="38" x14ac:dyDescent="0.25">
      <c r="A27" s="78"/>
      <c r="B27" s="80"/>
      <c r="C27" s="61" t="s">
        <v>43</v>
      </c>
      <c r="D27" s="74"/>
      <c r="E27" s="32"/>
      <c r="F27" s="32"/>
      <c r="G27" s="33"/>
      <c r="H27" s="33"/>
      <c r="I27" s="31"/>
      <c r="J27" s="30"/>
    </row>
    <row r="28" spans="1:10" ht="20" x14ac:dyDescent="0.25">
      <c r="A28" s="78"/>
      <c r="B28" s="81" t="s">
        <v>44</v>
      </c>
      <c r="C28" s="59"/>
      <c r="D28" s="69"/>
      <c r="E28" s="25"/>
      <c r="F28" s="26"/>
      <c r="G28" s="26"/>
      <c r="H28" s="26"/>
      <c r="I28" s="25"/>
      <c r="J28" s="30"/>
    </row>
    <row r="29" spans="1:10" ht="38" x14ac:dyDescent="0.25">
      <c r="A29" s="78"/>
      <c r="B29" s="80"/>
      <c r="C29" s="60" t="s">
        <v>45</v>
      </c>
      <c r="D29" s="74"/>
      <c r="E29" s="32"/>
      <c r="F29" s="32"/>
      <c r="G29" s="33"/>
      <c r="H29" s="33"/>
      <c r="I29" s="31"/>
      <c r="J29" s="30"/>
    </row>
    <row r="30" spans="1:10" ht="38" x14ac:dyDescent="0.25">
      <c r="A30" s="78"/>
      <c r="B30" s="80"/>
      <c r="C30" s="61" t="s">
        <v>46</v>
      </c>
      <c r="D30" s="74"/>
      <c r="E30" s="32"/>
      <c r="F30" s="32"/>
      <c r="G30" s="33"/>
      <c r="H30" s="33"/>
      <c r="I30" s="31"/>
      <c r="J30" s="30"/>
    </row>
    <row r="31" spans="1:10" ht="38" x14ac:dyDescent="0.25">
      <c r="A31" s="78"/>
      <c r="B31" s="80"/>
      <c r="C31" s="61" t="s">
        <v>47</v>
      </c>
      <c r="D31" s="74"/>
      <c r="E31" s="32"/>
      <c r="F31" s="32"/>
      <c r="G31" s="33"/>
      <c r="H31" s="33"/>
      <c r="I31" s="31"/>
      <c r="J31" s="30"/>
    </row>
    <row r="32" spans="1:10" ht="38" x14ac:dyDescent="0.25">
      <c r="A32" s="78"/>
      <c r="B32" s="80"/>
      <c r="C32" s="61" t="s">
        <v>48</v>
      </c>
      <c r="D32" s="74"/>
      <c r="E32" s="32"/>
      <c r="F32" s="32"/>
      <c r="G32" s="33"/>
      <c r="H32" s="33"/>
      <c r="I32" s="31"/>
      <c r="J32" s="30"/>
    </row>
    <row r="33" spans="1:10" ht="20" x14ac:dyDescent="0.2">
      <c r="A33" s="59" t="s">
        <v>49</v>
      </c>
      <c r="B33" s="59"/>
      <c r="C33" s="59"/>
      <c r="D33" s="69"/>
      <c r="E33" s="99">
        <f>SUM(E35:E39)</f>
        <v>0</v>
      </c>
      <c r="F33" s="34">
        <f>16</f>
        <v>16</v>
      </c>
      <c r="G33" s="27">
        <f>E33/F33</f>
        <v>0</v>
      </c>
      <c r="H33" s="27">
        <v>0.1</v>
      </c>
      <c r="I33" s="28">
        <f>SCORE_SCALE*H33*G33</f>
        <v>0</v>
      </c>
      <c r="J33" s="30"/>
    </row>
    <row r="34" spans="1:10" ht="20" x14ac:dyDescent="0.25">
      <c r="A34" s="78"/>
      <c r="B34" s="79" t="s">
        <v>23</v>
      </c>
      <c r="C34" s="59"/>
      <c r="D34" s="69"/>
      <c r="E34" s="25"/>
      <c r="F34" s="26"/>
      <c r="G34" s="26"/>
      <c r="H34" s="26"/>
      <c r="I34" s="25"/>
      <c r="J34" s="30"/>
    </row>
    <row r="35" spans="1:10" x14ac:dyDescent="0.25">
      <c r="A35" s="78"/>
      <c r="B35" s="80"/>
      <c r="C35" s="61" t="s">
        <v>50</v>
      </c>
      <c r="D35" s="74"/>
      <c r="E35" s="32"/>
      <c r="F35" s="32"/>
      <c r="G35" s="33"/>
      <c r="H35" s="33"/>
      <c r="I35" s="31"/>
      <c r="J35" s="30"/>
    </row>
    <row r="36" spans="1:10" x14ac:dyDescent="0.25">
      <c r="A36" s="78"/>
      <c r="B36" s="80"/>
      <c r="C36" s="63" t="s">
        <v>51</v>
      </c>
      <c r="D36" s="74"/>
      <c r="E36" s="32"/>
      <c r="F36" s="32"/>
      <c r="G36" s="33"/>
      <c r="H36" s="33"/>
      <c r="I36" s="31"/>
      <c r="J36" s="30"/>
    </row>
    <row r="37" spans="1:10" ht="28.5" customHeight="1" x14ac:dyDescent="0.25">
      <c r="A37" s="78"/>
      <c r="B37" s="79" t="s">
        <v>39</v>
      </c>
      <c r="C37" s="59"/>
      <c r="D37" s="69"/>
      <c r="E37" s="25"/>
      <c r="F37" s="26"/>
      <c r="G37" s="26"/>
      <c r="H37" s="26"/>
      <c r="I37" s="25"/>
      <c r="J37" s="30"/>
    </row>
    <row r="38" spans="1:10" ht="36" customHeight="1" x14ac:dyDescent="0.25">
      <c r="A38" s="78"/>
      <c r="B38" s="80"/>
      <c r="C38" s="64" t="s">
        <v>52</v>
      </c>
      <c r="D38" s="74"/>
      <c r="E38" s="32"/>
      <c r="F38" s="32"/>
      <c r="G38" s="33"/>
      <c r="H38" s="33"/>
      <c r="I38" s="31"/>
      <c r="J38" s="30"/>
    </row>
    <row r="39" spans="1:10" ht="54" customHeight="1" x14ac:dyDescent="0.25">
      <c r="A39" s="78"/>
      <c r="B39" s="80"/>
      <c r="C39" s="65" t="s">
        <v>53</v>
      </c>
      <c r="D39" s="74"/>
      <c r="E39" s="32"/>
      <c r="F39" s="32"/>
      <c r="G39" s="33"/>
      <c r="H39" s="33"/>
      <c r="I39" s="31"/>
      <c r="J39" s="30"/>
    </row>
    <row r="40" spans="1:10" ht="20.25" customHeight="1" x14ac:dyDescent="0.2">
      <c r="A40" s="111" t="s">
        <v>54</v>
      </c>
      <c r="B40" s="59"/>
      <c r="C40" s="59"/>
      <c r="D40" s="69"/>
      <c r="E40" s="99">
        <f>SUM(E42:E45)</f>
        <v>0</v>
      </c>
      <c r="F40" s="34">
        <f>16</f>
        <v>16</v>
      </c>
      <c r="G40" s="27">
        <f>E40/F40</f>
        <v>0</v>
      </c>
      <c r="H40" s="27">
        <v>0.1</v>
      </c>
      <c r="I40" s="28">
        <f>SCORE_SCALE*H40*G40</f>
        <v>0</v>
      </c>
      <c r="J40" s="30"/>
    </row>
    <row r="41" spans="1:10" ht="15" customHeight="1" x14ac:dyDescent="0.2">
      <c r="A41" s="111"/>
      <c r="B41" s="79" t="s">
        <v>23</v>
      </c>
      <c r="C41" s="59"/>
      <c r="D41" s="69"/>
      <c r="E41" s="25"/>
      <c r="F41" s="26"/>
      <c r="G41" s="26"/>
      <c r="H41" s="26"/>
      <c r="I41" s="25"/>
      <c r="J41" s="30"/>
    </row>
    <row r="42" spans="1:10" ht="36" customHeight="1" x14ac:dyDescent="0.25">
      <c r="A42" s="78"/>
      <c r="B42" s="80"/>
      <c r="C42" s="66" t="s">
        <v>55</v>
      </c>
      <c r="D42" s="74"/>
      <c r="E42" s="32"/>
      <c r="F42" s="32"/>
      <c r="G42" s="33"/>
      <c r="H42" s="33"/>
      <c r="I42" s="31"/>
      <c r="J42" s="30"/>
    </row>
    <row r="43" spans="1:10" ht="21" customHeight="1" x14ac:dyDescent="0.25">
      <c r="A43" s="78"/>
      <c r="B43" s="80"/>
      <c r="C43" s="65" t="s">
        <v>56</v>
      </c>
      <c r="D43" s="74"/>
      <c r="E43" s="32"/>
      <c r="F43" s="32"/>
      <c r="G43" s="33"/>
      <c r="H43" s="33"/>
      <c r="I43" s="31"/>
      <c r="J43" s="30"/>
    </row>
    <row r="44" spans="1:10" ht="21" customHeight="1" x14ac:dyDescent="0.25">
      <c r="A44" s="78"/>
      <c r="B44" s="80"/>
      <c r="C44" s="60" t="s">
        <v>57</v>
      </c>
      <c r="D44" s="74"/>
      <c r="E44" s="32"/>
      <c r="F44" s="32"/>
      <c r="G44" s="33"/>
      <c r="H44" s="33"/>
      <c r="I44" s="31"/>
      <c r="J44" s="30"/>
    </row>
    <row r="45" spans="1:10" ht="38" x14ac:dyDescent="0.25">
      <c r="A45" s="78"/>
      <c r="B45" s="80"/>
      <c r="C45" s="60" t="s">
        <v>58</v>
      </c>
      <c r="D45" s="74"/>
      <c r="E45" s="32"/>
      <c r="F45" s="32"/>
      <c r="G45" s="33"/>
      <c r="H45" s="33"/>
      <c r="I45" s="31"/>
      <c r="J45" s="30"/>
    </row>
    <row r="46" spans="1:10" ht="20.25" customHeight="1" x14ac:dyDescent="0.2">
      <c r="A46" s="111" t="s">
        <v>59</v>
      </c>
      <c r="B46" s="59"/>
      <c r="C46" s="59"/>
      <c r="D46" s="69"/>
      <c r="E46" s="99">
        <f>SUM(E48:E52)</f>
        <v>0</v>
      </c>
      <c r="F46" s="34">
        <f>16</f>
        <v>16</v>
      </c>
      <c r="G46" s="27">
        <f>E46/F46</f>
        <v>0</v>
      </c>
      <c r="H46" s="27">
        <v>0.2</v>
      </c>
      <c r="I46" s="28">
        <f>SCORE_SCALE*H46*G46</f>
        <v>0</v>
      </c>
      <c r="J46" s="30"/>
    </row>
    <row r="47" spans="1:10" ht="15" customHeight="1" x14ac:dyDescent="0.2">
      <c r="A47" s="111"/>
      <c r="B47" s="79" t="s">
        <v>23</v>
      </c>
      <c r="C47" s="59"/>
      <c r="D47" s="69"/>
      <c r="E47" s="25"/>
      <c r="F47" s="26"/>
      <c r="G47" s="26"/>
      <c r="H47" s="26"/>
      <c r="I47" s="25"/>
      <c r="J47" s="30"/>
    </row>
    <row r="48" spans="1:10" ht="38" x14ac:dyDescent="0.25">
      <c r="A48" s="78"/>
      <c r="B48" s="80"/>
      <c r="C48" s="61" t="s">
        <v>60</v>
      </c>
      <c r="D48" s="74"/>
      <c r="E48" s="32"/>
      <c r="F48" s="32"/>
      <c r="G48" s="33"/>
      <c r="H48" s="33"/>
      <c r="I48" s="31"/>
      <c r="J48" s="30"/>
    </row>
    <row r="49" spans="1:10" ht="38" x14ac:dyDescent="0.25">
      <c r="A49" s="78"/>
      <c r="B49" s="80"/>
      <c r="C49" s="61" t="s">
        <v>61</v>
      </c>
      <c r="D49" s="74"/>
      <c r="E49" s="32"/>
      <c r="F49" s="32"/>
      <c r="G49" s="33"/>
      <c r="H49" s="33"/>
      <c r="I49" s="31"/>
      <c r="J49" s="30"/>
    </row>
    <row r="50" spans="1:10" ht="18" customHeight="1" x14ac:dyDescent="0.25">
      <c r="A50" s="78"/>
      <c r="B50" s="79" t="s">
        <v>39</v>
      </c>
      <c r="C50" s="59"/>
      <c r="D50" s="69"/>
      <c r="E50" s="25"/>
      <c r="F50" s="26"/>
      <c r="G50" s="26"/>
      <c r="H50" s="26"/>
      <c r="I50" s="25"/>
      <c r="J50" s="30"/>
    </row>
    <row r="51" spans="1:10" ht="36" customHeight="1" x14ac:dyDescent="0.25">
      <c r="A51" s="78"/>
      <c r="B51" s="80"/>
      <c r="C51" s="61" t="s">
        <v>62</v>
      </c>
      <c r="D51" s="74"/>
      <c r="E51" s="32"/>
      <c r="F51" s="32"/>
      <c r="G51" s="33"/>
      <c r="H51" s="33"/>
      <c r="I51" s="31"/>
      <c r="J51" s="30"/>
    </row>
    <row r="52" spans="1:10" ht="36" customHeight="1" x14ac:dyDescent="0.25">
      <c r="A52" s="78"/>
      <c r="B52" s="80"/>
      <c r="C52" s="61" t="s">
        <v>63</v>
      </c>
      <c r="D52" s="74"/>
      <c r="E52" s="32"/>
      <c r="F52" s="32"/>
      <c r="G52" s="33"/>
      <c r="H52" s="33"/>
      <c r="I52" s="31"/>
      <c r="J52" s="30"/>
    </row>
    <row r="53" spans="1:10" ht="20.25" customHeight="1" x14ac:dyDescent="0.2">
      <c r="A53" s="59" t="s">
        <v>64</v>
      </c>
      <c r="B53" s="59"/>
      <c r="C53" s="59"/>
      <c r="D53" s="69"/>
      <c r="E53" s="99">
        <f>SUM(E55:E91)</f>
        <v>0</v>
      </c>
      <c r="F53" s="34">
        <f>27*4</f>
        <v>108</v>
      </c>
      <c r="G53" s="27">
        <f>E53/F53</f>
        <v>0</v>
      </c>
      <c r="H53" s="27">
        <v>0.25</v>
      </c>
      <c r="I53" s="28">
        <f>SCORE_SCALE*H53*G53</f>
        <v>0</v>
      </c>
      <c r="J53" s="30"/>
    </row>
    <row r="54" spans="1:10" ht="38" x14ac:dyDescent="0.25">
      <c r="A54" s="78"/>
      <c r="B54" s="79" t="s">
        <v>65</v>
      </c>
      <c r="C54" s="59"/>
      <c r="D54" s="69"/>
      <c r="E54" s="25"/>
      <c r="F54" s="26"/>
      <c r="G54" s="26"/>
      <c r="H54" s="26"/>
      <c r="I54" s="25"/>
      <c r="J54" s="30"/>
    </row>
    <row r="55" spans="1:10" x14ac:dyDescent="0.25">
      <c r="A55" s="78"/>
      <c r="B55" s="80"/>
      <c r="C55" s="60" t="s">
        <v>66</v>
      </c>
      <c r="D55" s="74"/>
      <c r="E55" s="32"/>
      <c r="F55" s="32"/>
      <c r="G55" s="33"/>
      <c r="H55" s="33"/>
      <c r="I55" s="31"/>
      <c r="J55" s="30"/>
    </row>
    <row r="56" spans="1:10" ht="38" x14ac:dyDescent="0.25">
      <c r="A56" s="78"/>
      <c r="B56" s="80"/>
      <c r="C56" s="60" t="s">
        <v>67</v>
      </c>
      <c r="D56" s="74"/>
      <c r="E56" s="32"/>
      <c r="F56" s="32"/>
      <c r="G56" s="33"/>
      <c r="H56" s="33"/>
      <c r="I56" s="31"/>
      <c r="J56" s="30"/>
    </row>
    <row r="57" spans="1:10" ht="38" x14ac:dyDescent="0.25">
      <c r="A57" s="78"/>
      <c r="B57" s="80"/>
      <c r="C57" s="62" t="s">
        <v>68</v>
      </c>
      <c r="D57" s="74"/>
      <c r="E57" s="32"/>
      <c r="F57" s="32"/>
      <c r="G57" s="33"/>
      <c r="H57" s="33"/>
      <c r="I57" s="31"/>
      <c r="J57" s="30"/>
    </row>
    <row r="58" spans="1:10" ht="20" x14ac:dyDescent="0.25">
      <c r="A58" s="78"/>
      <c r="B58" s="79" t="s">
        <v>69</v>
      </c>
      <c r="C58" s="59"/>
      <c r="D58" s="69"/>
      <c r="E58" s="25"/>
      <c r="F58" s="26"/>
      <c r="G58" s="26"/>
      <c r="H58" s="26"/>
      <c r="I58" s="25"/>
      <c r="J58" s="30"/>
    </row>
    <row r="59" spans="1:10" ht="57" x14ac:dyDescent="0.25">
      <c r="A59" s="78"/>
      <c r="B59" s="80"/>
      <c r="C59" s="66" t="s">
        <v>70</v>
      </c>
      <c r="D59" s="74"/>
      <c r="E59" s="32"/>
      <c r="F59" s="32"/>
      <c r="G59" s="33"/>
      <c r="H59" s="33"/>
      <c r="I59" s="31"/>
      <c r="J59" s="30"/>
    </row>
    <row r="60" spans="1:10" ht="38" x14ac:dyDescent="0.25">
      <c r="A60" s="78"/>
      <c r="B60" s="80"/>
      <c r="C60" s="61" t="s">
        <v>71</v>
      </c>
      <c r="D60" s="74"/>
      <c r="E60" s="32"/>
      <c r="F60" s="32"/>
      <c r="G60" s="33"/>
      <c r="H60" s="33"/>
      <c r="I60" s="31"/>
      <c r="J60" s="30"/>
    </row>
    <row r="61" spans="1:10" ht="38" x14ac:dyDescent="0.25">
      <c r="A61" s="78"/>
      <c r="B61" s="79" t="s">
        <v>72</v>
      </c>
      <c r="C61" s="59"/>
      <c r="D61" s="69"/>
      <c r="E61" s="25"/>
      <c r="F61" s="26"/>
      <c r="G61" s="26"/>
      <c r="H61" s="26"/>
      <c r="I61" s="25"/>
      <c r="J61" s="30"/>
    </row>
    <row r="62" spans="1:10" ht="38" x14ac:dyDescent="0.25">
      <c r="A62" s="78"/>
      <c r="B62" s="82"/>
      <c r="C62" s="60" t="s">
        <v>73</v>
      </c>
      <c r="D62" s="74"/>
      <c r="E62" s="32"/>
      <c r="F62" s="32"/>
      <c r="G62" s="33"/>
      <c r="H62" s="33"/>
      <c r="I62" s="31"/>
      <c r="J62" s="30"/>
    </row>
    <row r="63" spans="1:10" x14ac:dyDescent="0.25">
      <c r="A63" s="78"/>
      <c r="B63" s="82"/>
      <c r="C63" s="60" t="s">
        <v>74</v>
      </c>
      <c r="D63" s="74"/>
      <c r="E63" s="32"/>
      <c r="F63" s="32"/>
      <c r="G63" s="33"/>
      <c r="H63" s="33"/>
      <c r="I63" s="31"/>
      <c r="J63" s="30"/>
    </row>
    <row r="64" spans="1:10" ht="38" x14ac:dyDescent="0.25">
      <c r="A64" s="78"/>
      <c r="B64" s="82"/>
      <c r="C64" s="60" t="s">
        <v>75</v>
      </c>
      <c r="D64" s="74"/>
      <c r="E64" s="32"/>
      <c r="F64" s="32"/>
      <c r="G64" s="33"/>
      <c r="H64" s="33"/>
      <c r="I64" s="31"/>
      <c r="J64" s="30"/>
    </row>
    <row r="65" spans="1:10" ht="20" x14ac:dyDescent="0.25">
      <c r="A65" s="78"/>
      <c r="B65" s="79" t="s">
        <v>77</v>
      </c>
      <c r="C65" s="59"/>
      <c r="D65" s="69"/>
      <c r="E65" s="25"/>
      <c r="F65" s="26"/>
      <c r="G65" s="26"/>
      <c r="H65" s="26"/>
      <c r="I65" s="25"/>
      <c r="J65" s="30"/>
    </row>
    <row r="66" spans="1:10" ht="57" x14ac:dyDescent="0.25">
      <c r="A66" s="78"/>
      <c r="B66" s="80"/>
      <c r="C66" s="60" t="s">
        <v>76</v>
      </c>
      <c r="D66" s="74"/>
      <c r="E66" s="32"/>
      <c r="F66" s="32"/>
      <c r="G66" s="33"/>
      <c r="H66" s="33"/>
      <c r="I66" s="31"/>
      <c r="J66" s="30"/>
    </row>
    <row r="67" spans="1:10" ht="38" x14ac:dyDescent="0.25">
      <c r="A67" s="78"/>
      <c r="B67" s="79" t="s">
        <v>78</v>
      </c>
      <c r="C67" s="59"/>
      <c r="D67" s="69"/>
      <c r="E67" s="25"/>
      <c r="F67" s="26"/>
      <c r="G67" s="26"/>
      <c r="H67" s="26"/>
      <c r="I67" s="25"/>
      <c r="J67" s="30"/>
    </row>
    <row r="68" spans="1:10" ht="36" customHeight="1" x14ac:dyDescent="0.25">
      <c r="A68" s="78"/>
      <c r="B68" s="80"/>
      <c r="C68" s="60" t="s">
        <v>79</v>
      </c>
      <c r="D68" s="74"/>
      <c r="E68" s="32"/>
      <c r="F68" s="32"/>
      <c r="G68" s="33"/>
      <c r="H68" s="33"/>
      <c r="I68" s="31"/>
      <c r="J68" s="30"/>
    </row>
    <row r="69" spans="1:10" x14ac:dyDescent="0.25">
      <c r="A69" s="78"/>
      <c r="B69" s="80"/>
      <c r="C69" s="60" t="s">
        <v>80</v>
      </c>
      <c r="D69" s="74"/>
      <c r="E69" s="32"/>
      <c r="F69" s="32"/>
      <c r="G69" s="33"/>
      <c r="H69" s="33"/>
      <c r="I69" s="31"/>
      <c r="J69" s="30"/>
    </row>
    <row r="70" spans="1:10" ht="20" x14ac:dyDescent="0.25">
      <c r="A70" s="78"/>
      <c r="B70" s="79" t="s">
        <v>81</v>
      </c>
      <c r="C70" s="59"/>
      <c r="D70" s="69"/>
      <c r="E70" s="25"/>
      <c r="F70" s="26"/>
      <c r="G70" s="26"/>
      <c r="H70" s="26"/>
      <c r="I70" s="25"/>
      <c r="J70" s="30"/>
    </row>
    <row r="71" spans="1:10" ht="38" x14ac:dyDescent="0.25">
      <c r="A71" s="78"/>
      <c r="B71" s="80"/>
      <c r="C71" s="60" t="s">
        <v>82</v>
      </c>
      <c r="D71" s="74"/>
      <c r="E71" s="32"/>
      <c r="F71" s="32"/>
      <c r="G71" s="33"/>
      <c r="H71" s="33"/>
      <c r="I71" s="31"/>
      <c r="J71" s="30"/>
    </row>
    <row r="72" spans="1:10" ht="20" x14ac:dyDescent="0.25">
      <c r="A72" s="78"/>
      <c r="B72" s="79" t="s">
        <v>83</v>
      </c>
      <c r="C72" s="59"/>
      <c r="D72" s="69"/>
      <c r="E72" s="25"/>
      <c r="F72" s="26"/>
      <c r="G72" s="26"/>
      <c r="H72" s="26"/>
      <c r="I72" s="25"/>
      <c r="J72" s="30"/>
    </row>
    <row r="73" spans="1:10" ht="57" x14ac:dyDescent="0.25">
      <c r="A73" s="78"/>
      <c r="B73" s="80"/>
      <c r="C73" s="60" t="s">
        <v>84</v>
      </c>
      <c r="D73" s="74"/>
      <c r="E73" s="32"/>
      <c r="F73" s="32"/>
      <c r="G73" s="33"/>
      <c r="H73" s="33"/>
      <c r="I73" s="31"/>
      <c r="J73" s="30"/>
    </row>
    <row r="74" spans="1:10" ht="38" x14ac:dyDescent="0.25">
      <c r="A74" s="78"/>
      <c r="B74" s="80"/>
      <c r="C74" s="60" t="s">
        <v>85</v>
      </c>
      <c r="D74" s="74"/>
      <c r="E74" s="32"/>
      <c r="F74" s="32"/>
      <c r="G74" s="33"/>
      <c r="H74" s="33"/>
      <c r="I74" s="31"/>
      <c r="J74" s="30"/>
    </row>
    <row r="75" spans="1:10" ht="38" x14ac:dyDescent="0.25">
      <c r="A75" s="78"/>
      <c r="B75" s="79" t="s">
        <v>86</v>
      </c>
      <c r="C75" s="59"/>
      <c r="D75" s="69"/>
      <c r="E75" s="25"/>
      <c r="F75" s="26"/>
      <c r="G75" s="26"/>
      <c r="H75" s="26"/>
      <c r="I75" s="25"/>
      <c r="J75" s="30"/>
    </row>
    <row r="76" spans="1:10" ht="38" x14ac:dyDescent="0.25">
      <c r="A76" s="78"/>
      <c r="B76" s="80"/>
      <c r="C76" s="61" t="s">
        <v>87</v>
      </c>
      <c r="D76" s="74"/>
      <c r="E76" s="32"/>
      <c r="F76" s="32"/>
      <c r="G76" s="33"/>
      <c r="H76" s="33"/>
      <c r="I76" s="31"/>
      <c r="J76" s="30"/>
    </row>
    <row r="77" spans="1:10" ht="36" customHeight="1" x14ac:dyDescent="0.25">
      <c r="A77" s="78"/>
      <c r="B77" s="80"/>
      <c r="C77" s="61" t="s">
        <v>92</v>
      </c>
      <c r="D77" s="74"/>
      <c r="E77" s="32"/>
      <c r="F77" s="32"/>
      <c r="G77" s="33"/>
      <c r="H77" s="33"/>
      <c r="I77" s="31"/>
      <c r="J77" s="30"/>
    </row>
    <row r="78" spans="1:10" ht="38" x14ac:dyDescent="0.25">
      <c r="A78" s="78"/>
      <c r="B78" s="80"/>
      <c r="C78" s="61" t="s">
        <v>91</v>
      </c>
      <c r="D78" s="74"/>
      <c r="E78" s="32"/>
      <c r="F78" s="32"/>
      <c r="G78" s="33"/>
      <c r="H78" s="33"/>
      <c r="I78" s="31"/>
      <c r="J78" s="30"/>
    </row>
    <row r="79" spans="1:10" ht="38" x14ac:dyDescent="0.25">
      <c r="A79" s="78"/>
      <c r="B79" s="80"/>
      <c r="C79" s="61" t="s">
        <v>88</v>
      </c>
      <c r="D79" s="74"/>
      <c r="E79" s="32"/>
      <c r="F79" s="32"/>
      <c r="G79" s="33"/>
      <c r="H79" s="33"/>
      <c r="I79" s="31"/>
      <c r="J79" s="30"/>
    </row>
    <row r="80" spans="1:10" ht="21" customHeight="1" x14ac:dyDescent="0.25">
      <c r="A80" s="78"/>
      <c r="B80" s="80"/>
      <c r="C80" s="61" t="s">
        <v>89</v>
      </c>
      <c r="D80" s="74"/>
      <c r="E80" s="32"/>
      <c r="F80" s="32"/>
      <c r="G80" s="33"/>
      <c r="H80" s="33"/>
      <c r="I80" s="31"/>
      <c r="J80" s="30"/>
    </row>
    <row r="81" spans="1:10" x14ac:dyDescent="0.25">
      <c r="A81" s="78"/>
      <c r="B81" s="80"/>
      <c r="C81" s="61" t="s">
        <v>90</v>
      </c>
      <c r="D81" s="74"/>
      <c r="E81" s="32"/>
      <c r="F81" s="32"/>
      <c r="G81" s="33"/>
      <c r="H81" s="33"/>
      <c r="I81" s="31"/>
      <c r="J81" s="30"/>
    </row>
    <row r="82" spans="1:10" ht="20" x14ac:dyDescent="0.25">
      <c r="A82" s="78"/>
      <c r="B82" s="79" t="s">
        <v>93</v>
      </c>
      <c r="C82" s="59"/>
      <c r="D82" s="69"/>
      <c r="E82" s="25"/>
      <c r="F82" s="26"/>
      <c r="G82" s="26"/>
      <c r="H82" s="26"/>
      <c r="I82" s="25"/>
      <c r="J82" s="30"/>
    </row>
    <row r="83" spans="1:10" ht="38" x14ac:dyDescent="0.25">
      <c r="A83" s="78"/>
      <c r="B83" s="80"/>
      <c r="C83" s="60" t="s">
        <v>94</v>
      </c>
      <c r="D83" s="74"/>
      <c r="E83" s="32"/>
      <c r="F83" s="32"/>
      <c r="G83" s="33"/>
      <c r="H83" s="33"/>
      <c r="I83" s="31"/>
      <c r="J83" s="30"/>
    </row>
    <row r="84" spans="1:10" ht="20" x14ac:dyDescent="0.25">
      <c r="A84" s="78"/>
      <c r="B84" s="79" t="s">
        <v>95</v>
      </c>
      <c r="C84" s="59"/>
      <c r="D84" s="69"/>
      <c r="E84" s="25"/>
      <c r="F84" s="26"/>
      <c r="G84" s="26"/>
      <c r="H84" s="26"/>
      <c r="I84" s="25"/>
      <c r="J84" s="30"/>
    </row>
    <row r="85" spans="1:10" x14ac:dyDescent="0.25">
      <c r="A85" s="78"/>
      <c r="B85" s="80"/>
      <c r="C85" s="60" t="s">
        <v>96</v>
      </c>
      <c r="D85" s="74"/>
      <c r="E85" s="32"/>
      <c r="F85" s="32"/>
      <c r="G85" s="33"/>
      <c r="H85" s="33"/>
      <c r="I85" s="31"/>
      <c r="J85" s="30"/>
    </row>
    <row r="86" spans="1:10" x14ac:dyDescent="0.25">
      <c r="A86" s="78"/>
      <c r="B86" s="80"/>
      <c r="C86" s="62" t="s">
        <v>97</v>
      </c>
      <c r="D86" s="74"/>
      <c r="E86" s="32"/>
      <c r="F86" s="32"/>
      <c r="G86" s="33"/>
      <c r="H86" s="33"/>
      <c r="I86" s="31"/>
      <c r="J86" s="30"/>
    </row>
    <row r="87" spans="1:10" ht="20" x14ac:dyDescent="0.25">
      <c r="A87" s="78"/>
      <c r="B87" s="79" t="s">
        <v>98</v>
      </c>
      <c r="C87" s="59"/>
      <c r="D87" s="69"/>
      <c r="E87" s="25"/>
      <c r="F87" s="26"/>
      <c r="G87" s="26"/>
      <c r="H87" s="26"/>
      <c r="I87" s="25"/>
      <c r="J87" s="30"/>
    </row>
    <row r="88" spans="1:10" x14ac:dyDescent="0.25">
      <c r="A88" s="78"/>
      <c r="B88" s="80"/>
      <c r="C88" s="61" t="s">
        <v>99</v>
      </c>
      <c r="D88" s="74"/>
      <c r="E88" s="32"/>
      <c r="F88" s="32"/>
      <c r="G88" s="33"/>
      <c r="H88" s="33"/>
      <c r="I88" s="31"/>
      <c r="J88" s="30"/>
    </row>
    <row r="89" spans="1:10" ht="38" x14ac:dyDescent="0.25">
      <c r="A89" s="78"/>
      <c r="B89" s="80"/>
      <c r="C89" s="61" t="s">
        <v>100</v>
      </c>
      <c r="D89" s="74"/>
      <c r="E89" s="32"/>
      <c r="F89" s="32"/>
      <c r="G89" s="33"/>
      <c r="H89" s="33"/>
      <c r="I89" s="31"/>
      <c r="J89" s="30"/>
    </row>
    <row r="90" spans="1:10" ht="38" x14ac:dyDescent="0.25">
      <c r="A90" s="78"/>
      <c r="B90" s="80"/>
      <c r="C90" s="61" t="s">
        <v>101</v>
      </c>
      <c r="D90" s="74"/>
      <c r="E90" s="32"/>
      <c r="F90" s="32"/>
      <c r="G90" s="33"/>
      <c r="H90" s="33"/>
      <c r="I90" s="31"/>
      <c r="J90" s="30"/>
    </row>
    <row r="91" spans="1:10" ht="38" x14ac:dyDescent="0.25">
      <c r="A91" s="78"/>
      <c r="B91" s="80"/>
      <c r="C91" s="62" t="s">
        <v>102</v>
      </c>
      <c r="D91" s="74"/>
      <c r="E91" s="32"/>
      <c r="F91" s="32"/>
      <c r="G91" s="33"/>
      <c r="H91" s="33"/>
      <c r="I91" s="31"/>
      <c r="J91" s="30"/>
    </row>
    <row r="92" spans="1:10" ht="30" customHeight="1" thickBot="1" x14ac:dyDescent="0.25">
      <c r="A92" s="70"/>
      <c r="B92" s="70"/>
      <c r="C92" s="70"/>
      <c r="D92" s="35"/>
      <c r="E92" s="35"/>
      <c r="F92" s="36"/>
      <c r="G92" s="37"/>
      <c r="H92" s="37"/>
      <c r="I92" s="36"/>
      <c r="J92" s="30"/>
    </row>
    <row r="93" spans="1:10" ht="30" customHeight="1" thickBot="1" x14ac:dyDescent="0.25">
      <c r="A93" s="71"/>
      <c r="B93" s="71"/>
      <c r="C93" s="71"/>
      <c r="D93" s="31"/>
      <c r="E93" s="88">
        <f>SUM(E6:E91)/2</f>
        <v>0</v>
      </c>
      <c r="F93" s="88">
        <f>SUM(F6:F91)</f>
        <v>220</v>
      </c>
      <c r="G93" s="89"/>
      <c r="H93" s="89">
        <f>SUM(H6:H91)</f>
        <v>1</v>
      </c>
      <c r="I93" s="101">
        <f>SUM(I5:I91)</f>
        <v>0</v>
      </c>
      <c r="J93" s="87" t="s">
        <v>3</v>
      </c>
    </row>
    <row r="94" spans="1:10" ht="66" x14ac:dyDescent="0.2">
      <c r="A94" s="71"/>
      <c r="B94" s="71"/>
      <c r="C94" s="71"/>
      <c r="D94" s="31"/>
      <c r="E94" s="40" t="s">
        <v>1</v>
      </c>
      <c r="F94" s="40" t="s">
        <v>4</v>
      </c>
      <c r="G94" s="41"/>
      <c r="H94" s="41" t="s">
        <v>5</v>
      </c>
      <c r="I94" s="40"/>
      <c r="J94" s="30"/>
    </row>
    <row r="95" spans="1:10" ht="30" customHeight="1" x14ac:dyDescent="0.2">
      <c r="A95" s="70"/>
      <c r="B95" s="70"/>
      <c r="C95" s="70"/>
      <c r="D95" s="35"/>
      <c r="E95" s="35"/>
      <c r="F95" s="36"/>
      <c r="G95" s="37"/>
      <c r="H95" s="37"/>
      <c r="I95" s="36"/>
      <c r="J95" s="30"/>
    </row>
    <row r="96" spans="1:10" ht="30" customHeight="1" thickBot="1" x14ac:dyDescent="0.25">
      <c r="A96" s="71"/>
      <c r="B96" s="71"/>
      <c r="C96" s="71"/>
      <c r="D96" s="31"/>
      <c r="E96" s="42"/>
      <c r="F96" s="43"/>
      <c r="G96" s="38"/>
      <c r="H96" s="38" t="s">
        <v>2</v>
      </c>
      <c r="I96" s="44"/>
      <c r="J96" s="45"/>
    </row>
    <row r="97" spans="1:10" ht="36" customHeight="1" thickBot="1" x14ac:dyDescent="0.25">
      <c r="A97" s="59" t="s">
        <v>104</v>
      </c>
      <c r="B97" s="59"/>
      <c r="C97" s="59"/>
      <c r="D97" s="67" t="s">
        <v>9</v>
      </c>
      <c r="E97" s="100">
        <f>SUM(E98:E99)</f>
        <v>0</v>
      </c>
      <c r="F97" s="34">
        <f>4*ROWS(D98:D99)</f>
        <v>8</v>
      </c>
      <c r="G97" s="47"/>
      <c r="H97" s="90">
        <v>1</v>
      </c>
      <c r="I97" s="48">
        <f>E97*H97</f>
        <v>0</v>
      </c>
      <c r="J97" s="39" t="s">
        <v>6</v>
      </c>
    </row>
    <row r="98" spans="1:10" ht="57" x14ac:dyDescent="0.25">
      <c r="A98" s="78"/>
      <c r="B98" s="80"/>
      <c r="C98" s="60" t="s">
        <v>105</v>
      </c>
      <c r="D98" s="77"/>
      <c r="E98" s="32">
        <f>IF(ABS(D98)&gt;RUBRIC_SCALE,RUBRIC_SCALE,ABS(D98))</f>
        <v>0</v>
      </c>
      <c r="F98" s="49"/>
      <c r="G98" s="50"/>
      <c r="H98" s="50"/>
      <c r="I98" s="49"/>
      <c r="J98" s="30"/>
    </row>
    <row r="99" spans="1:10" ht="39" thickBot="1" x14ac:dyDescent="0.3">
      <c r="A99" s="78"/>
      <c r="B99" s="80"/>
      <c r="C99" s="61" t="s">
        <v>103</v>
      </c>
      <c r="D99" s="77"/>
      <c r="E99" s="32">
        <f>IF(ABS(D99)&gt;RUBRIC_SCALE,RUBRIC_SCALE,ABS(D99))</f>
        <v>0</v>
      </c>
      <c r="F99" s="49"/>
      <c r="G99" s="50"/>
      <c r="H99" s="50"/>
      <c r="I99" s="49"/>
      <c r="J99" s="30"/>
    </row>
    <row r="100" spans="1:10" ht="36" customHeight="1" thickBot="1" x14ac:dyDescent="0.25">
      <c r="A100" s="59" t="s">
        <v>106</v>
      </c>
      <c r="B100" s="59"/>
      <c r="C100" s="59"/>
      <c r="D100" s="67" t="s">
        <v>9</v>
      </c>
      <c r="E100" s="46">
        <f>-1*ABS(SUM(E101:E102))</f>
        <v>0</v>
      </c>
      <c r="F100" s="34">
        <f>4*ROWS(D101:D102)</f>
        <v>8</v>
      </c>
      <c r="G100" s="47"/>
      <c r="H100" s="90">
        <v>1</v>
      </c>
      <c r="I100" s="48">
        <f>E100*H100</f>
        <v>0</v>
      </c>
      <c r="J100" s="39" t="s">
        <v>7</v>
      </c>
    </row>
    <row r="101" spans="1:10" ht="57" x14ac:dyDescent="0.25">
      <c r="A101" s="78"/>
      <c r="B101" s="80"/>
      <c r="C101" s="60" t="s">
        <v>107</v>
      </c>
      <c r="D101" s="76"/>
      <c r="E101" s="32">
        <f>IF(ABS(D101)&gt;RUBRIC_SCALE,RUBRIC_SCALE,ABS(D101))</f>
        <v>0</v>
      </c>
      <c r="F101" s="49"/>
      <c r="G101" s="50"/>
      <c r="H101" s="50"/>
      <c r="I101" s="49"/>
      <c r="J101" s="30"/>
    </row>
    <row r="102" spans="1:10" ht="38" x14ac:dyDescent="0.25">
      <c r="A102" s="78"/>
      <c r="B102" s="80"/>
      <c r="C102" s="60" t="s">
        <v>108</v>
      </c>
      <c r="D102" s="76"/>
      <c r="E102" s="32">
        <f>IF(ABS(D102)&gt;RUBRIC_SCALE,RUBRIC_SCALE,ABS(D102))</f>
        <v>0</v>
      </c>
      <c r="F102" s="49"/>
      <c r="G102" s="50"/>
      <c r="H102" s="50"/>
      <c r="I102" s="49"/>
      <c r="J102" s="30"/>
    </row>
    <row r="103" spans="1:10" thickBot="1" x14ac:dyDescent="0.3">
      <c r="A103" s="83"/>
      <c r="B103" s="84"/>
      <c r="C103" s="72"/>
      <c r="D103" s="73"/>
      <c r="E103" s="1"/>
      <c r="F103" s="1"/>
      <c r="G103" s="1"/>
      <c r="H103" s="1"/>
      <c r="I103" s="1"/>
      <c r="J103" s="30"/>
    </row>
    <row r="104" spans="1:10" ht="30" thickBot="1" x14ac:dyDescent="0.3">
      <c r="E104" s="2"/>
      <c r="F104" s="2"/>
      <c r="G104" s="2"/>
      <c r="H104" s="2"/>
      <c r="I104" s="51">
        <f>SUM(I93:I102)</f>
        <v>0</v>
      </c>
      <c r="J104" s="52" t="s">
        <v>8</v>
      </c>
    </row>
    <row r="121" spans="5:10" x14ac:dyDescent="0.25">
      <c r="E121" s="2"/>
      <c r="F121" s="2"/>
      <c r="G121" s="2"/>
      <c r="H121" s="2"/>
      <c r="I121" s="40"/>
      <c r="J121" s="30"/>
    </row>
    <row r="122" spans="5:10" x14ac:dyDescent="0.25">
      <c r="E122" s="2"/>
      <c r="F122" s="2"/>
      <c r="G122" s="2"/>
      <c r="H122" s="2"/>
      <c r="I122" s="40"/>
      <c r="J122" s="30"/>
    </row>
    <row r="123" spans="5:10" x14ac:dyDescent="0.25">
      <c r="E123" s="2"/>
      <c r="F123" s="2"/>
      <c r="G123" s="2"/>
      <c r="H123" s="2"/>
      <c r="J123" s="30"/>
    </row>
    <row r="124" spans="5:10" x14ac:dyDescent="0.25">
      <c r="E124" s="40"/>
      <c r="F124" s="54"/>
      <c r="G124" s="55"/>
      <c r="H124" s="55"/>
      <c r="J124" s="30"/>
    </row>
    <row r="125" spans="5:10" x14ac:dyDescent="0.25">
      <c r="J125" s="30"/>
    </row>
    <row r="126" spans="5:10" x14ac:dyDescent="0.25">
      <c r="J126" s="30"/>
    </row>
    <row r="127" spans="5:10" x14ac:dyDescent="0.25">
      <c r="J127" s="30"/>
    </row>
    <row r="128" spans="5:10" x14ac:dyDescent="0.25">
      <c r="J128" s="30"/>
    </row>
    <row r="129" spans="10:10" x14ac:dyDescent="0.25">
      <c r="J129" s="30"/>
    </row>
    <row r="130" spans="10:10" x14ac:dyDescent="0.25">
      <c r="J130" s="30"/>
    </row>
    <row r="131" spans="10:10" x14ac:dyDescent="0.25">
      <c r="J131" s="30"/>
    </row>
    <row r="132" spans="10:10" x14ac:dyDescent="0.25">
      <c r="J132" s="30"/>
    </row>
    <row r="133" spans="10:10" x14ac:dyDescent="0.25">
      <c r="J133" s="30"/>
    </row>
    <row r="134" spans="10:10" x14ac:dyDescent="0.25">
      <c r="J134" s="30"/>
    </row>
    <row r="135" spans="10:10" x14ac:dyDescent="0.25">
      <c r="J135" s="30"/>
    </row>
    <row r="136" spans="10:10" x14ac:dyDescent="0.25">
      <c r="J136" s="30"/>
    </row>
    <row r="137" spans="10:10" x14ac:dyDescent="0.25">
      <c r="J137" s="30"/>
    </row>
    <row r="138" spans="10:10" x14ac:dyDescent="0.25">
      <c r="J138" s="30"/>
    </row>
    <row r="139" spans="10:10" x14ac:dyDescent="0.25">
      <c r="J139" s="30"/>
    </row>
    <row r="140" spans="10:10" x14ac:dyDescent="0.25">
      <c r="J140" s="30"/>
    </row>
    <row r="141" spans="10:10" x14ac:dyDescent="0.25">
      <c r="J141" s="30"/>
    </row>
    <row r="142" spans="10:10" x14ac:dyDescent="0.25">
      <c r="J142" s="30"/>
    </row>
    <row r="143" spans="10:10" x14ac:dyDescent="0.25">
      <c r="J143" s="30"/>
    </row>
    <row r="144" spans="10:10" x14ac:dyDescent="0.25">
      <c r="J144" s="30"/>
    </row>
    <row r="145" spans="10:10" x14ac:dyDescent="0.25">
      <c r="J145" s="30"/>
    </row>
    <row r="146" spans="10:10" x14ac:dyDescent="0.25">
      <c r="J146" s="30"/>
    </row>
    <row r="147" spans="10:10" x14ac:dyDescent="0.25">
      <c r="J147" s="30"/>
    </row>
    <row r="148" spans="10:10" x14ac:dyDescent="0.25">
      <c r="J148" s="30"/>
    </row>
    <row r="149" spans="10:10" x14ac:dyDescent="0.25">
      <c r="J149" s="30"/>
    </row>
    <row r="150" spans="10:10" x14ac:dyDescent="0.25">
      <c r="J150" s="30"/>
    </row>
    <row r="151" spans="10:10" x14ac:dyDescent="0.25">
      <c r="J151" s="30"/>
    </row>
    <row r="152" spans="10:10" x14ac:dyDescent="0.25">
      <c r="J152" s="30"/>
    </row>
    <row r="153" spans="10:10" x14ac:dyDescent="0.25">
      <c r="J153" s="30"/>
    </row>
    <row r="154" spans="10:10" x14ac:dyDescent="0.25">
      <c r="J154" s="30"/>
    </row>
    <row r="155" spans="10:10" x14ac:dyDescent="0.25">
      <c r="J155" s="30"/>
    </row>
    <row r="156" spans="10:10" x14ac:dyDescent="0.25">
      <c r="J156" s="30"/>
    </row>
    <row r="157" spans="10:10" x14ac:dyDescent="0.25">
      <c r="J157" s="30"/>
    </row>
    <row r="158" spans="10:10" x14ac:dyDescent="0.25">
      <c r="J158" s="30"/>
    </row>
    <row r="159" spans="10:10" x14ac:dyDescent="0.25">
      <c r="J159" s="30"/>
    </row>
    <row r="160" spans="10:10" x14ac:dyDescent="0.25">
      <c r="J160" s="30"/>
    </row>
    <row r="161" spans="10:10" x14ac:dyDescent="0.25">
      <c r="J161" s="30"/>
    </row>
    <row r="162" spans="10:10" x14ac:dyDescent="0.25">
      <c r="J162" s="30"/>
    </row>
    <row r="163" spans="10:10" x14ac:dyDescent="0.25">
      <c r="J163" s="30"/>
    </row>
    <row r="164" spans="10:10" x14ac:dyDescent="0.25">
      <c r="J164" s="30"/>
    </row>
    <row r="165" spans="10:10" x14ac:dyDescent="0.25">
      <c r="J165" s="30"/>
    </row>
    <row r="166" spans="10:10" x14ac:dyDescent="0.25">
      <c r="J166" s="30"/>
    </row>
    <row r="167" spans="10:10" x14ac:dyDescent="0.25">
      <c r="J167" s="30"/>
    </row>
    <row r="168" spans="10:10" x14ac:dyDescent="0.25">
      <c r="J168" s="30"/>
    </row>
    <row r="169" spans="10:10" x14ac:dyDescent="0.25">
      <c r="J169" s="30"/>
    </row>
    <row r="170" spans="10:10" x14ac:dyDescent="0.25">
      <c r="J170" s="30"/>
    </row>
    <row r="171" spans="10:10" x14ac:dyDescent="0.25">
      <c r="J171" s="30"/>
    </row>
    <row r="172" spans="10:10" x14ac:dyDescent="0.25">
      <c r="J172" s="30"/>
    </row>
    <row r="173" spans="10:10" x14ac:dyDescent="0.25">
      <c r="J173" s="30"/>
    </row>
    <row r="174" spans="10:10" x14ac:dyDescent="0.25">
      <c r="J174" s="30"/>
    </row>
    <row r="175" spans="10:10" x14ac:dyDescent="0.25">
      <c r="J175" s="30"/>
    </row>
    <row r="176" spans="10:10" x14ac:dyDescent="0.25">
      <c r="J176" s="30"/>
    </row>
    <row r="177" spans="10:10" x14ac:dyDescent="0.25">
      <c r="J177" s="30"/>
    </row>
    <row r="178" spans="10:10" x14ac:dyDescent="0.25">
      <c r="J178" s="30"/>
    </row>
    <row r="179" spans="10:10" x14ac:dyDescent="0.25">
      <c r="J179" s="30"/>
    </row>
    <row r="180" spans="10:10" x14ac:dyDescent="0.25">
      <c r="J180" s="30"/>
    </row>
    <row r="181" spans="10:10" x14ac:dyDescent="0.25">
      <c r="J181" s="30"/>
    </row>
    <row r="182" spans="10:10" x14ac:dyDescent="0.25">
      <c r="J182" s="30"/>
    </row>
    <row r="183" spans="10:10" x14ac:dyDescent="0.25">
      <c r="J183" s="30"/>
    </row>
    <row r="184" spans="10:10" x14ac:dyDescent="0.25">
      <c r="J184" s="30"/>
    </row>
    <row r="185" spans="10:10" x14ac:dyDescent="0.25">
      <c r="J185" s="30"/>
    </row>
    <row r="186" spans="10:10" x14ac:dyDescent="0.25">
      <c r="J186" s="30"/>
    </row>
    <row r="187" spans="10:10" x14ac:dyDescent="0.25">
      <c r="J187" s="30"/>
    </row>
    <row r="188" spans="10:10" x14ac:dyDescent="0.25">
      <c r="J188" s="30"/>
    </row>
    <row r="189" spans="10:10" x14ac:dyDescent="0.25">
      <c r="J189" s="30"/>
    </row>
    <row r="190" spans="10:10" x14ac:dyDescent="0.25">
      <c r="J190" s="30"/>
    </row>
    <row r="191" spans="10:10" x14ac:dyDescent="0.25">
      <c r="J191" s="30"/>
    </row>
    <row r="192" spans="10:10" x14ac:dyDescent="0.25">
      <c r="J192" s="30"/>
    </row>
    <row r="193" spans="10:10" x14ac:dyDescent="0.25">
      <c r="J193" s="30"/>
    </row>
    <row r="194" spans="10:10" x14ac:dyDescent="0.25">
      <c r="J194" s="30"/>
    </row>
    <row r="195" spans="10:10" x14ac:dyDescent="0.25">
      <c r="J195" s="30"/>
    </row>
    <row r="196" spans="10:10" x14ac:dyDescent="0.25">
      <c r="J196" s="30"/>
    </row>
    <row r="197" spans="10:10" x14ac:dyDescent="0.25">
      <c r="J197" s="30"/>
    </row>
    <row r="198" spans="10:10" x14ac:dyDescent="0.25">
      <c r="J198" s="30"/>
    </row>
    <row r="199" spans="10:10" x14ac:dyDescent="0.25">
      <c r="J199" s="30"/>
    </row>
    <row r="200" spans="10:10" x14ac:dyDescent="0.25">
      <c r="J200" s="30"/>
    </row>
    <row r="201" spans="10:10" x14ac:dyDescent="0.25">
      <c r="J201" s="30"/>
    </row>
    <row r="202" spans="10:10" x14ac:dyDescent="0.25">
      <c r="J202" s="30"/>
    </row>
    <row r="203" spans="10:10" x14ac:dyDescent="0.25">
      <c r="J203" s="30"/>
    </row>
    <row r="204" spans="10:10" x14ac:dyDescent="0.25">
      <c r="J204" s="30"/>
    </row>
    <row r="205" spans="10:10" x14ac:dyDescent="0.25">
      <c r="J205" s="30"/>
    </row>
    <row r="206" spans="10:10" x14ac:dyDescent="0.25">
      <c r="J206" s="30"/>
    </row>
    <row r="207" spans="10:10" x14ac:dyDescent="0.25">
      <c r="J207" s="30"/>
    </row>
    <row r="208" spans="10:10" x14ac:dyDescent="0.25">
      <c r="J208" s="30"/>
    </row>
    <row r="209" spans="10:10" x14ac:dyDescent="0.25">
      <c r="J209" s="30"/>
    </row>
    <row r="210" spans="10:10" x14ac:dyDescent="0.25">
      <c r="J210" s="30"/>
    </row>
    <row r="211" spans="10:10" x14ac:dyDescent="0.25">
      <c r="J211" s="30"/>
    </row>
    <row r="212" spans="10:10" x14ac:dyDescent="0.25">
      <c r="J212" s="30"/>
    </row>
    <row r="213" spans="10:10" x14ac:dyDescent="0.25">
      <c r="J213" s="30"/>
    </row>
    <row r="214" spans="10:10" x14ac:dyDescent="0.25">
      <c r="J214" s="30"/>
    </row>
    <row r="215" spans="10:10" x14ac:dyDescent="0.25">
      <c r="J215" s="30"/>
    </row>
    <row r="216" spans="10:10" x14ac:dyDescent="0.25">
      <c r="J216" s="30"/>
    </row>
    <row r="217" spans="10:10" x14ac:dyDescent="0.25">
      <c r="J217" s="30"/>
    </row>
    <row r="218" spans="10:10" x14ac:dyDescent="0.25">
      <c r="J218" s="30"/>
    </row>
    <row r="219" spans="10:10" x14ac:dyDescent="0.25">
      <c r="J219" s="30"/>
    </row>
    <row r="220" spans="10:10" x14ac:dyDescent="0.25">
      <c r="J220" s="30"/>
    </row>
    <row r="221" spans="10:10" x14ac:dyDescent="0.25">
      <c r="J221" s="30"/>
    </row>
    <row r="222" spans="10:10" x14ac:dyDescent="0.25">
      <c r="J222" s="30"/>
    </row>
    <row r="223" spans="10:10" x14ac:dyDescent="0.25">
      <c r="J223" s="30"/>
    </row>
    <row r="224" spans="10:10" x14ac:dyDescent="0.25">
      <c r="J224" s="30"/>
    </row>
    <row r="225" spans="10:10" x14ac:dyDescent="0.25">
      <c r="J225" s="30"/>
    </row>
    <row r="226" spans="10:10" x14ac:dyDescent="0.25">
      <c r="J226" s="30"/>
    </row>
    <row r="227" spans="10:10" x14ac:dyDescent="0.25">
      <c r="J227" s="30"/>
    </row>
    <row r="228" spans="10:10" x14ac:dyDescent="0.25">
      <c r="J228" s="30"/>
    </row>
    <row r="229" spans="10:10" x14ac:dyDescent="0.25">
      <c r="J229" s="30"/>
    </row>
    <row r="230" spans="10:10" x14ac:dyDescent="0.25">
      <c r="J230" s="30"/>
    </row>
    <row r="231" spans="10:10" x14ac:dyDescent="0.25">
      <c r="J231" s="30"/>
    </row>
    <row r="232" spans="10:10" x14ac:dyDescent="0.25">
      <c r="J232" s="30"/>
    </row>
    <row r="233" spans="10:10" x14ac:dyDescent="0.25">
      <c r="J233" s="30"/>
    </row>
    <row r="234" spans="10:10" x14ac:dyDescent="0.25">
      <c r="J234" s="30"/>
    </row>
    <row r="235" spans="10:10" x14ac:dyDescent="0.25">
      <c r="J235" s="30"/>
    </row>
    <row r="236" spans="10:10" x14ac:dyDescent="0.25">
      <c r="J236" s="30"/>
    </row>
    <row r="237" spans="10:10" x14ac:dyDescent="0.25">
      <c r="J237" s="30"/>
    </row>
    <row r="238" spans="10:10" x14ac:dyDescent="0.25">
      <c r="J238" s="30"/>
    </row>
    <row r="239" spans="10:10" x14ac:dyDescent="0.25">
      <c r="J239" s="30"/>
    </row>
    <row r="240" spans="10:10" x14ac:dyDescent="0.25">
      <c r="J240" s="30"/>
    </row>
    <row r="241" spans="10:10" x14ac:dyDescent="0.25">
      <c r="J241" s="30"/>
    </row>
    <row r="242" spans="10:10" x14ac:dyDescent="0.25">
      <c r="J242" s="30"/>
    </row>
    <row r="243" spans="10:10" x14ac:dyDescent="0.25">
      <c r="J243" s="30"/>
    </row>
    <row r="244" spans="10:10" x14ac:dyDescent="0.25">
      <c r="J244" s="30"/>
    </row>
    <row r="245" spans="10:10" x14ac:dyDescent="0.25">
      <c r="J245" s="30"/>
    </row>
    <row r="246" spans="10:10" x14ac:dyDescent="0.25">
      <c r="J246" s="30"/>
    </row>
    <row r="247" spans="10:10" x14ac:dyDescent="0.25">
      <c r="J247" s="30"/>
    </row>
    <row r="248" spans="10:10" x14ac:dyDescent="0.25">
      <c r="J248" s="30"/>
    </row>
    <row r="249" spans="10:10" x14ac:dyDescent="0.25">
      <c r="J249" s="30"/>
    </row>
    <row r="250" spans="10:10" x14ac:dyDescent="0.25">
      <c r="J250" s="30"/>
    </row>
    <row r="251" spans="10:10" x14ac:dyDescent="0.25">
      <c r="J251" s="30"/>
    </row>
    <row r="252" spans="10:10" x14ac:dyDescent="0.25">
      <c r="J252" s="30"/>
    </row>
    <row r="253" spans="10:10" x14ac:dyDescent="0.25">
      <c r="J253" s="30"/>
    </row>
    <row r="254" spans="10:10" x14ac:dyDescent="0.25">
      <c r="J254" s="30"/>
    </row>
    <row r="255" spans="10:10" x14ac:dyDescent="0.25">
      <c r="J255" s="30"/>
    </row>
    <row r="256" spans="10:10" x14ac:dyDescent="0.25">
      <c r="J256" s="30"/>
    </row>
    <row r="257" spans="10:10" x14ac:dyDescent="0.25">
      <c r="J257" s="30"/>
    </row>
  </sheetData>
  <mergeCells count="2">
    <mergeCell ref="A40:A41"/>
    <mergeCell ref="A46:A47"/>
  </mergeCells>
  <phoneticPr fontId="32" type="noConversion"/>
  <conditionalFormatting sqref="H93">
    <cfRule type="cellIs" dxfId="5" priority="2" operator="notEqual">
      <formula>1</formula>
    </cfRule>
    <cfRule type="cellIs" dxfId="4" priority="7" operator="notEqual">
      <formula>1</formula>
    </cfRule>
  </conditionalFormatting>
  <conditionalFormatting sqref="F93">
    <cfRule type="cellIs" dxfId="3" priority="4" operator="lessThan">
      <formula>$E$93</formula>
    </cfRule>
    <cfRule type="cellIs" dxfId="2" priority="6" operator="notEqual">
      <formula>#REF!</formula>
    </cfRule>
  </conditionalFormatting>
  <conditionalFormatting sqref="E93">
    <cfRule type="cellIs" dxfId="1" priority="3" operator="greaterThan">
      <formula>$F$93</formula>
    </cfRule>
  </conditionalFormatting>
  <conditionalFormatting sqref="I93">
    <cfRule type="cellIs" dxfId="0" priority="1" operator="greaterThan">
      <formula>100</formula>
    </cfRule>
  </conditionalFormatting>
  <printOptions horizontalCentered="1" verticalCentered="1"/>
  <pageMargins left="0.25" right="0.25" top="0.25" bottom="0.25" header="0" footer="0"/>
  <pageSetup paperSize="5" scale="61" fitToHeight="0" orientation="landscape"/>
  <rowBreaks count="3" manualBreakCount="3">
    <brk id="32" max="16383" man="1"/>
    <brk id="64" max="16383" man="1"/>
    <brk id="8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18.33203125" style="10" customWidth="1"/>
    <col min="2" max="2" width="25.33203125" style="10" customWidth="1"/>
    <col min="3" max="3" width="43.5" style="10" customWidth="1"/>
    <col min="4" max="4" width="8.83203125" style="10"/>
    <col min="5" max="5" width="4.5" customWidth="1"/>
    <col min="6" max="6" width="30.5" style="10" customWidth="1"/>
    <col min="7" max="7" width="36.1640625" style="10" customWidth="1"/>
    <col min="8" max="8" width="12.83203125" style="10" customWidth="1"/>
    <col min="9" max="9" width="8.83203125" style="10"/>
    <col min="10" max="10" width="32.5" style="10" customWidth="1"/>
    <col min="11" max="11" width="19" style="10" bestFit="1" customWidth="1"/>
    <col min="12" max="12" width="14.33203125" style="10" bestFit="1" customWidth="1"/>
  </cols>
  <sheetData>
    <row r="1" spans="1:8" ht="47.25" customHeight="1" thickBot="1" x14ac:dyDescent="0.25">
      <c r="A1" s="3" t="s">
        <v>0</v>
      </c>
      <c r="B1" s="4" t="s">
        <v>109</v>
      </c>
      <c r="C1" s="4" t="s">
        <v>13</v>
      </c>
      <c r="D1" s="5" t="s">
        <v>15</v>
      </c>
      <c r="F1" s="3" t="s">
        <v>104</v>
      </c>
      <c r="G1" s="4" t="s">
        <v>110</v>
      </c>
      <c r="H1" s="5" t="s">
        <v>15</v>
      </c>
    </row>
    <row r="2" spans="1:8" ht="20.25" customHeight="1" thickBot="1" x14ac:dyDescent="0.25">
      <c r="A2" s="6"/>
      <c r="B2" s="7" t="s">
        <v>111</v>
      </c>
      <c r="C2" s="8" t="s">
        <v>112</v>
      </c>
      <c r="D2" s="11">
        <v>0</v>
      </c>
      <c r="F2" s="15" t="s">
        <v>113</v>
      </c>
      <c r="G2" s="16" t="s">
        <v>114</v>
      </c>
      <c r="H2" s="17">
        <v>0</v>
      </c>
    </row>
    <row r="3" spans="1:8" ht="61" thickBot="1" x14ac:dyDescent="0.25">
      <c r="A3" s="6"/>
      <c r="B3" s="7" t="s">
        <v>115</v>
      </c>
      <c r="C3" s="8" t="s">
        <v>116</v>
      </c>
      <c r="D3" s="11">
        <v>1</v>
      </c>
      <c r="F3" s="112" t="s">
        <v>117</v>
      </c>
      <c r="G3" s="7" t="s">
        <v>118</v>
      </c>
      <c r="H3" s="18">
        <v>1</v>
      </c>
    </row>
    <row r="4" spans="1:8" ht="46.5" customHeight="1" thickBot="1" x14ac:dyDescent="0.25">
      <c r="A4" s="6"/>
      <c r="B4" s="12" t="s">
        <v>119</v>
      </c>
      <c r="C4" s="13" t="s">
        <v>120</v>
      </c>
      <c r="D4" s="14">
        <v>2</v>
      </c>
      <c r="F4" s="112"/>
      <c r="G4" s="21" t="s">
        <v>121</v>
      </c>
      <c r="H4" s="20">
        <v>2</v>
      </c>
    </row>
    <row r="5" spans="1:8" ht="46.5" customHeight="1" thickBot="1" x14ac:dyDescent="0.25">
      <c r="A5" s="6"/>
      <c r="B5" s="12" t="s">
        <v>122</v>
      </c>
      <c r="C5" s="13" t="s">
        <v>123</v>
      </c>
      <c r="D5" s="14">
        <v>3</v>
      </c>
      <c r="F5" s="6"/>
      <c r="G5" s="16" t="s">
        <v>124</v>
      </c>
      <c r="H5" s="20">
        <v>3</v>
      </c>
    </row>
    <row r="6" spans="1:8" ht="46.5" customHeight="1" thickBot="1" x14ac:dyDescent="0.25">
      <c r="A6" s="9"/>
      <c r="B6" s="7" t="s">
        <v>125</v>
      </c>
      <c r="C6" s="8" t="s">
        <v>126</v>
      </c>
      <c r="D6" s="11">
        <v>4</v>
      </c>
      <c r="F6" s="22"/>
      <c r="G6" s="16" t="s">
        <v>127</v>
      </c>
      <c r="H6" s="20">
        <v>4</v>
      </c>
    </row>
    <row r="7" spans="1:8" ht="16" thickBot="1" x14ac:dyDescent="0.25">
      <c r="A7"/>
      <c r="B7"/>
      <c r="C7"/>
      <c r="D7"/>
      <c r="H7" s="24"/>
    </row>
    <row r="8" spans="1:8" ht="47.25" customHeight="1" thickBot="1" x14ac:dyDescent="0.25">
      <c r="A8"/>
      <c r="B8"/>
      <c r="C8"/>
      <c r="D8"/>
      <c r="F8" s="3" t="s">
        <v>128</v>
      </c>
      <c r="G8" s="4" t="s">
        <v>129</v>
      </c>
      <c r="H8" s="23" t="s">
        <v>15</v>
      </c>
    </row>
    <row r="9" spans="1:8" ht="20.25" customHeight="1" thickBot="1" x14ac:dyDescent="0.25">
      <c r="A9"/>
      <c r="B9"/>
      <c r="C9"/>
      <c r="D9"/>
      <c r="F9" s="15" t="s">
        <v>113</v>
      </c>
      <c r="G9" s="16" t="s">
        <v>114</v>
      </c>
      <c r="H9" s="18">
        <v>0</v>
      </c>
    </row>
    <row r="10" spans="1:8" ht="46.5" customHeight="1" thickBot="1" x14ac:dyDescent="0.25">
      <c r="A10"/>
      <c r="B10"/>
      <c r="C10"/>
      <c r="D10"/>
      <c r="F10" s="19" t="s">
        <v>130</v>
      </c>
      <c r="G10" s="7" t="s">
        <v>118</v>
      </c>
      <c r="H10" s="18">
        <v>1</v>
      </c>
    </row>
    <row r="11" spans="1:8" ht="46.5" customHeight="1" thickBot="1" x14ac:dyDescent="0.25">
      <c r="A11"/>
      <c r="B11"/>
      <c r="C11"/>
      <c r="D11"/>
      <c r="F11" s="6"/>
      <c r="G11" s="21" t="s">
        <v>127</v>
      </c>
      <c r="H11" s="20">
        <v>2</v>
      </c>
    </row>
    <row r="12" spans="1:8" ht="46.5" customHeight="1" thickBot="1" x14ac:dyDescent="0.25">
      <c r="A12"/>
      <c r="B12"/>
      <c r="C12"/>
      <c r="D12"/>
      <c r="F12" s="6"/>
      <c r="G12" s="16" t="s">
        <v>131</v>
      </c>
      <c r="H12" s="20">
        <v>3</v>
      </c>
    </row>
    <row r="13" spans="1:8" ht="46.5" customHeight="1" thickBot="1" x14ac:dyDescent="0.25">
      <c r="A13"/>
      <c r="B13"/>
      <c r="C13"/>
      <c r="D13"/>
      <c r="F13" s="22"/>
      <c r="G13" s="16" t="s">
        <v>132</v>
      </c>
      <c r="H13" s="20">
        <v>4</v>
      </c>
    </row>
    <row r="14" spans="1:8" x14ac:dyDescent="0.2">
      <c r="A14" s="10" t="s">
        <v>133</v>
      </c>
      <c r="B14" s="10">
        <v>50</v>
      </c>
    </row>
    <row r="15" spans="1:8" x14ac:dyDescent="0.2">
      <c r="A15" s="10" t="s">
        <v>134</v>
      </c>
      <c r="B15" s="10">
        <v>4</v>
      </c>
    </row>
  </sheetData>
  <mergeCells count="1">
    <mergeCell ref="F3:F4"/>
  </mergeCells>
  <pageMargins left="0.7" right="0.7" top="0.75" bottom="0.75" header="0.3" footer="0.3"/>
  <pageSetup scale="6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Оценка</vt:lpstr>
      <vt:lpstr>Критерии</vt:lpstr>
      <vt:lpstr>Оценка!Заголовки_для_печати</vt:lpstr>
      <vt:lpstr>Оценка!Область_печати</vt:lpstr>
      <vt:lpstr>RUBRIC_SCALE</vt:lpstr>
      <vt:lpstr>SCORE_SCALE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Zande</dc:creator>
  <cp:lastModifiedBy>Microsoft Office User</cp:lastModifiedBy>
  <cp:lastPrinted>2017-03-22T18:31:48Z</cp:lastPrinted>
  <dcterms:created xsi:type="dcterms:W3CDTF">2017-03-09T21:26:38Z</dcterms:created>
  <dcterms:modified xsi:type="dcterms:W3CDTF">2020-04-27T00:01:03Z</dcterms:modified>
</cp:coreProperties>
</file>